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45" yWindow="630" windowWidth="13695" windowHeight="7920" tabRatio="536" activeTab="6"/>
  </bookViews>
  <sheets>
    <sheet name="Дод 1" sheetId="1" r:id="rId1"/>
    <sheet name="Дод 2" sheetId="2" r:id="rId2"/>
    <sheet name="Дод 3" sheetId="3" r:id="rId3"/>
    <sheet name="дод 4" sheetId="4" r:id="rId4"/>
    <sheet name="дод 5" sheetId="5" r:id="rId5"/>
    <sheet name="Дод 6" sheetId="6" r:id="rId6"/>
    <sheet name="Дод 7" sheetId="7" r:id="rId7"/>
  </sheets>
  <definedNames>
    <definedName name="_xlnm.Print_Area" localSheetId="0">'Дод 1'!$A$1:$G$107</definedName>
    <definedName name="_xlnm.Print_Area" localSheetId="1">'Дод 2'!$A$1:$I$25</definedName>
    <definedName name="_xlnm.Print_Area" localSheetId="2">'Дод 3'!$A$1:$T$116</definedName>
    <definedName name="_xlnm.Print_Area" localSheetId="3">'дод 4'!$A$1:$P$20</definedName>
    <definedName name="_xlnm.Print_Area" localSheetId="4">'дод 5'!$A$1:$P$25</definedName>
    <definedName name="_xlnm.Print_Area" localSheetId="5">'Дод 6'!$A$1:$J$58</definedName>
    <definedName name="_xlnm.Print_Area" localSheetId="6">'Дод 7'!$A$1:$K$57</definedName>
  </definedNames>
  <calcPr fullCalcOnLoad="1"/>
</workbook>
</file>

<file path=xl/sharedStrings.xml><?xml version="1.0" encoding="utf-8"?>
<sst xmlns="http://schemas.openxmlformats.org/spreadsheetml/2006/main" count="1058" uniqueCount="516">
  <si>
    <t>Спеціальний фонд</t>
  </si>
  <si>
    <t>Разом</t>
  </si>
  <si>
    <t xml:space="preserve">    </t>
  </si>
  <si>
    <t xml:space="preserve">            з   них</t>
  </si>
  <si>
    <t xml:space="preserve">          з    них</t>
  </si>
  <si>
    <t>Ремонт і утримання доріг</t>
  </si>
  <si>
    <t>з них</t>
  </si>
  <si>
    <t>капітальні видатки за рахунок коштів,що передаються із загального фонду</t>
  </si>
  <si>
    <t>Земельний податок з юридичних осіб</t>
  </si>
  <si>
    <t>Земельний податок з фізичних осіб</t>
  </si>
  <si>
    <t>Орендна плата з юридичних осіб</t>
  </si>
  <si>
    <t>Орендна плата з фізичних осіб</t>
  </si>
  <si>
    <t>Екологічний податок</t>
  </si>
  <si>
    <t>Єдиний податок з юридичних осіб</t>
  </si>
  <si>
    <t>Єдиний податок з фізичних осіб</t>
  </si>
  <si>
    <t>Капремонт житлового фонду</t>
  </si>
  <si>
    <t>Загальний фонд</t>
  </si>
  <si>
    <r>
      <t xml:space="preserve">                                                                                                                                                                     </t>
    </r>
    <r>
      <rPr>
        <sz val="12"/>
        <rFont val="Times New Roman"/>
        <family val="1"/>
      </rPr>
      <t>(грн.)</t>
    </r>
  </si>
  <si>
    <t>РАЗОМ</t>
  </si>
  <si>
    <t xml:space="preserve">видатки споживання </t>
  </si>
  <si>
    <t xml:space="preserve">                     Спеціальний фонд</t>
  </si>
  <si>
    <t>у т.ч.бюджет розвитку</t>
  </si>
  <si>
    <t>Кошти,що передаються із загального фонду бюджету до бюджету розвитку(спеціального фонду)</t>
  </si>
  <si>
    <t xml:space="preserve">Всього за типом боргового зобов"язання </t>
  </si>
  <si>
    <t>Додаток   3</t>
  </si>
  <si>
    <t>Плата за надання інших адміністративних послуг</t>
  </si>
  <si>
    <t>Інші надходження</t>
  </si>
  <si>
    <t>Плата за послуги, що надаються бюдж. установами згідно з функ.повноважень</t>
  </si>
  <si>
    <t>Кошти, що отримуються бюджетними установами від реалізації майна</t>
  </si>
  <si>
    <t>Інші джерела власних надходжень бюдж. установ</t>
  </si>
  <si>
    <t>Благодійні внески, гранти та дарунки, отримані бюджетними установами</t>
  </si>
  <si>
    <t>Додаток   1</t>
  </si>
  <si>
    <t>Податок на прибуток підприємств та фінансових установ комунальної власності</t>
  </si>
  <si>
    <t>Акцизний податок з реалізації суб’єктами госп. роздр. торг. підакцизних товарів</t>
  </si>
  <si>
    <t>Податок на майно</t>
  </si>
  <si>
    <t>18010400 </t>
  </si>
  <si>
    <t>Транспортний податок з юридичних осіб</t>
  </si>
  <si>
    <t>Збір за місця для паркування транспортних засобів</t>
  </si>
  <si>
    <t>Збір за місця для паркування транспортних засобів, сплачений юридичними особами</t>
  </si>
  <si>
    <t>Збір за місця для паркування транспортних засобів, сплачений фізичними особами</t>
  </si>
  <si>
    <t>Туристичний збір</t>
  </si>
  <si>
    <t>Туристичний збір, сплачений фізичними особами</t>
  </si>
  <si>
    <t xml:space="preserve">Єдиний податок </t>
  </si>
  <si>
    <t>Єдиний податок з с/г товаровиробників</t>
  </si>
  <si>
    <t>Надходження від викидів забр. речовин в атмосферне повітря стац. джер. забруднення</t>
  </si>
  <si>
    <t>Надходження від скидів забр. речовин безпосередньо у водні об'єкти</t>
  </si>
  <si>
    <t>Надходження від розміщення відходів у спец. відведених для цього місцях чи на об'єктах</t>
  </si>
  <si>
    <t>Частина чистого прибутку (доходу) комунальних підприємств</t>
  </si>
  <si>
    <t>Адміністративні штрафи</t>
  </si>
  <si>
    <t>Державне мито</t>
  </si>
  <si>
    <t>Державне мито, що сплачується за місцем розгляду та оформлення документів, у т.ч. за оформ.док. на спадщину і дарування</t>
  </si>
  <si>
    <t xml:space="preserve">Державне мито, пов'язане з видачею та оформленням паспортів </t>
  </si>
  <si>
    <t>Інші субвенції</t>
  </si>
  <si>
    <t>Надходження від господ. діяльності</t>
  </si>
  <si>
    <t>Найменування згідно з класифікацією доходів бюджету</t>
  </si>
  <si>
    <t>Код</t>
  </si>
  <si>
    <t>Всього</t>
  </si>
  <si>
    <t>в т.ч.бюджет розвитку</t>
  </si>
  <si>
    <t>Додаток   5</t>
  </si>
  <si>
    <t>Капітальні видатки</t>
  </si>
  <si>
    <t>Регулювання цін на послуги місцевого автотранспорту</t>
  </si>
  <si>
    <t xml:space="preserve"> видатки споживання</t>
  </si>
  <si>
    <t>Податкові надходження</t>
  </si>
  <si>
    <t>Податки на доходи,податки на пррибуток,податки на збільшення ринкової вартості</t>
  </si>
  <si>
    <t>Податок на прибуток підприємств</t>
  </si>
  <si>
    <t>Рентна плата та плата за  використання інших природних ресурсів</t>
  </si>
  <si>
    <t>Внутрішні податки на товари та послуги</t>
  </si>
  <si>
    <t>Місцеві податки</t>
  </si>
  <si>
    <t>Інші податки та збори</t>
  </si>
  <si>
    <t>Неподаткові надходження</t>
  </si>
  <si>
    <t>Доходи від власності та підприємницької діяльності</t>
  </si>
  <si>
    <t>Адміністративні збори та платежі,доходи від некомерційної господарської діяльності</t>
  </si>
  <si>
    <t>Плата за надання адміністративних послуг</t>
  </si>
  <si>
    <t>Надходження від орендної плати за корист. ціл. майн.компл. та ін.майном, що перебуває в комунальній  власності</t>
  </si>
  <si>
    <t>Інші неподаткові надходження</t>
  </si>
  <si>
    <t>Кошти від продажу землі і нематеріальних активів</t>
  </si>
  <si>
    <t>Офіційні трансферти</t>
  </si>
  <si>
    <t>Від органів державного управління</t>
  </si>
  <si>
    <t>Доходи від операцій з капіталом</t>
  </si>
  <si>
    <t>Цільові фонди</t>
  </si>
  <si>
    <t>Фінансування за активними операціями</t>
  </si>
  <si>
    <t xml:space="preserve">Зміна обсягів бюджетних коштів  </t>
  </si>
  <si>
    <t>Надання кредитів</t>
  </si>
  <si>
    <t>Державний бюджет</t>
  </si>
  <si>
    <t>ВСЬОГО:</t>
  </si>
  <si>
    <t>Програма підтримки індивідуального житлового будівництва "Власний дім"на 2016-2020 роки на території Корюківської міської ради</t>
  </si>
  <si>
    <t>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t>
  </si>
  <si>
    <t>Реверсна дотація</t>
  </si>
  <si>
    <t>Медична субвенція</t>
  </si>
  <si>
    <t>Медична субвенція з державного бюджету місцевому бюджету</t>
  </si>
  <si>
    <t>Освітня субвенція з державного бюджету місцевому бюджету</t>
  </si>
  <si>
    <t>комунальні послуги та енергоносії</t>
  </si>
  <si>
    <t>видатки розвитку</t>
  </si>
  <si>
    <t>оплата праці</t>
  </si>
  <si>
    <t>0100000</t>
  </si>
  <si>
    <t>0111</t>
  </si>
  <si>
    <t>0111010</t>
  </si>
  <si>
    <t>1010</t>
  </si>
  <si>
    <t>0910</t>
  </si>
  <si>
    <t>1020</t>
  </si>
  <si>
    <t>0921</t>
  </si>
  <si>
    <t>0320</t>
  </si>
  <si>
    <t>1030</t>
  </si>
  <si>
    <t>1090</t>
  </si>
  <si>
    <t>0620</t>
  </si>
  <si>
    <t>0828</t>
  </si>
  <si>
    <t>0810</t>
  </si>
  <si>
    <t>0490</t>
  </si>
  <si>
    <t>0443</t>
  </si>
  <si>
    <t>0451</t>
  </si>
  <si>
    <t>0421</t>
  </si>
  <si>
    <t>0540</t>
  </si>
  <si>
    <t>0133</t>
  </si>
  <si>
    <t>Міжбюджетні трансферти</t>
  </si>
  <si>
    <t>0180</t>
  </si>
  <si>
    <t>0118800</t>
  </si>
  <si>
    <t>грн</t>
  </si>
  <si>
    <t>Повернення кредитів </t>
  </si>
  <si>
    <t>Кредитування -всього</t>
  </si>
  <si>
    <t>Спеціальний фонд </t>
  </si>
  <si>
    <t>1060</t>
  </si>
  <si>
    <t>Надходження від орендної плати за корист. цілісними майновими комплексами та іншим державним майном</t>
  </si>
  <si>
    <t xml:space="preserve">Секретар міської ради                                                                                                                 </t>
  </si>
  <si>
    <t>«Розвиток житлово-комунального господарства та благоустрій населених пунктів Корюківської міської ради» на 2017рік</t>
  </si>
  <si>
    <t>Резервний фонд</t>
  </si>
  <si>
    <t>Відділ освіти, культури, молоді та спорту Корюківської міської ради</t>
  </si>
  <si>
    <t>0960</t>
  </si>
  <si>
    <t>Надання позашкільної освіти позашкільними закладами освіти, заходи із позашкільної роботи з дітьми</t>
  </si>
  <si>
    <t>0990</t>
  </si>
  <si>
    <t>0456</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</si>
  <si>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</si>
  <si>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</si>
  <si>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Надходження коштів пайової участі у розвитку інфраструктури населеного пункту</t>
  </si>
  <si>
    <t>Власні надходження бюджетних установ</t>
  </si>
  <si>
    <t>Плата за послуги, що надаються бюджетними установами</t>
  </si>
  <si>
    <t>Корюківська міська рада (апарат)</t>
  </si>
  <si>
    <t>Додаток   4</t>
  </si>
  <si>
    <t>Додаток  6</t>
  </si>
  <si>
    <t>0116611</t>
  </si>
  <si>
    <t>0110000</t>
  </si>
  <si>
    <t>Х</t>
  </si>
  <si>
    <t>0100</t>
  </si>
  <si>
    <t>Державне управління</t>
  </si>
  <si>
    <t>1000</t>
  </si>
  <si>
    <t>Освіта</t>
  </si>
  <si>
    <t>3000</t>
  </si>
  <si>
    <t>Соціальний захист та соціальне забезпечення</t>
  </si>
  <si>
    <t>Фізична культура і спорт</t>
  </si>
  <si>
    <t>6000</t>
  </si>
  <si>
    <t>Житлово - комунальне господарство</t>
  </si>
  <si>
    <t>Культура і мистецтво</t>
  </si>
  <si>
    <t>1010180</t>
  </si>
  <si>
    <t>Керівництво і управління у відповідній сфері у містах республіканського АРК та міст обласного значення</t>
  </si>
  <si>
    <t>Додаток 7</t>
  </si>
  <si>
    <t>Податок та збір  на доходи з фізичних осіб</t>
  </si>
  <si>
    <t>Податок на нерухоме майно, відмінне від земельної  ділянки з юридичних осіб (житлової нерухомості)</t>
  </si>
  <si>
    <t>Податок на нерухоме майно, відмінне від земельної  ділянки з фізичних осіб (житлової нерухомості)</t>
  </si>
  <si>
    <t>Податок на нерухоме майно, відмінне від земельної  ділянки з юридичних осіб (нежитлової нерухомості)</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</si>
  <si>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</si>
  <si>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Субвенція з державного бюджету місцевим бюджетам на здійснення заходів щодо соціально-економічного розвитку окремих територій</t>
  </si>
  <si>
    <t>Надходження від продажу основного капіталу  </t>
  </si>
  <si>
    <t>Внески до статутного капіталу суб’єктів господарювання</t>
  </si>
  <si>
    <t>загальний фонд</t>
  </si>
  <si>
    <r>
      <t xml:space="preserve">Всього   видатків    </t>
    </r>
    <r>
      <rPr>
        <sz val="16"/>
        <rFont val="Arial Cyr"/>
        <family val="0"/>
      </rPr>
      <t xml:space="preserve">   </t>
    </r>
  </si>
  <si>
    <t>0110160</t>
  </si>
  <si>
    <t>0160</t>
  </si>
  <si>
    <t>Керівництво і управління у відповідній сфері у містах (місті Києві), селищах, селах, об’єднаних громадах</t>
  </si>
  <si>
    <t>Надання дошкільної освіти</t>
  </si>
  <si>
    <t>0113192</t>
  </si>
  <si>
    <t>3192</t>
  </si>
  <si>
    <t>Надання фінансової підтримки громадським організаціям осіб з інвалідністю і ветеранів, діяльність яких має соціальну спрямованість</t>
  </si>
  <si>
    <t>0113242</t>
  </si>
  <si>
    <t>3242</t>
  </si>
  <si>
    <t>Інші заходи у сфері соціального захисту і соціального забезпечення</t>
  </si>
  <si>
    <t>0116030</t>
  </si>
  <si>
    <t>6030</t>
  </si>
  <si>
    <t>Організація благоустрою населених пунктів</t>
  </si>
  <si>
    <t>0116020</t>
  </si>
  <si>
    <t>6020</t>
  </si>
  <si>
    <t xml:space="preserve"> Забезпечення функціонування  підприємств, установ та організацій, що виробляють, виконують та/або надають житлово-комунальні послуги   </t>
  </si>
  <si>
    <t>7000</t>
  </si>
  <si>
    <t>Економічна діяльність</t>
  </si>
  <si>
    <t>0117130</t>
  </si>
  <si>
    <t>7130</t>
  </si>
  <si>
    <t>Здійснення заходів із землеустрою</t>
  </si>
  <si>
    <t>0117350</t>
  </si>
  <si>
    <t>7350</t>
  </si>
  <si>
    <t>Розроблення схем планування та забудови територій (містобудівної документації)</t>
  </si>
  <si>
    <t>7320</t>
  </si>
  <si>
    <t>Будівництво об’єктів житлово-комунального господарства</t>
  </si>
  <si>
    <t>0117412</t>
  </si>
  <si>
    <t>0117650</t>
  </si>
  <si>
    <t>7650</t>
  </si>
  <si>
    <t>Проведення експертної грошової оцінки земельної ділянки чи права на неї</t>
  </si>
  <si>
    <t>0117660</t>
  </si>
  <si>
    <t>7660</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</si>
  <si>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</si>
  <si>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0117670</t>
  </si>
  <si>
    <t>7670</t>
  </si>
  <si>
    <t>8000</t>
  </si>
  <si>
    <t>Інша діяльність</t>
  </si>
  <si>
    <t>0118110</t>
  </si>
  <si>
    <t>Заходи із запобігання та ліквідації надзвичайних ситуацій та наслідків стихійного лиха</t>
  </si>
  <si>
    <t>0118340</t>
  </si>
  <si>
    <t>7691</t>
  </si>
  <si>
    <t>Цільові фонди, утворені Верховною Радою Автономної Республіки Крим, органами місцевого самоврядування і місцевими органами виконавчої влади і фонди, утворені Верховною Радою Автономної республіки Крим, органами місцевого самоврядування і місцевими органами виконавчої влади</t>
  </si>
  <si>
    <t>0118700</t>
  </si>
  <si>
    <t>0119110</t>
  </si>
  <si>
    <t>Субвенція з місцевого бюджету на сдійснення переданих видатків у сфері охорони здоров’я за рахунок коштів медичної субвенції</t>
  </si>
  <si>
    <t>0119410</t>
  </si>
  <si>
    <t>0119770</t>
  </si>
  <si>
    <t>Інші субвенції з місцевого бюджету</t>
  </si>
  <si>
    <t>0117691</t>
  </si>
  <si>
    <t>0117693</t>
  </si>
  <si>
    <t>7693</t>
  </si>
  <si>
    <t>Інші заходи, пов’язані з економічною діяльністю</t>
  </si>
  <si>
    <t>0829</t>
  </si>
  <si>
    <t>Інші заходи в галузі культури і мистецтва</t>
  </si>
  <si>
    <t>Надання спеціалізованої освіти школами естетичного виховання (музичними, художніми, хореографічними, театральними, хоровими, мистецькими)</t>
  </si>
  <si>
    <t>Забезпечення діяльності інших закладів у сфері освіти</t>
  </si>
  <si>
    <t>Інші програми та заходи у сфері освіти</t>
  </si>
  <si>
    <t>0824</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</si>
  <si>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</si>
  <si>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</si>
  <si>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</si>
  <si>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</si>
  <si>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Утримання та навчально - тренувальна робота комунальних дитячо - юнацьких спортивних товариств</t>
  </si>
  <si>
    <t>Будівництво об’єктів соціально-культурного призначення</t>
  </si>
  <si>
    <t>7321</t>
  </si>
  <si>
    <t xml:space="preserve">Будівництво освітніх установ та закладів </t>
  </si>
  <si>
    <t>8800</t>
  </si>
  <si>
    <t>Кредитування</t>
  </si>
  <si>
    <t>0118831</t>
  </si>
  <si>
    <t>8831</t>
  </si>
  <si>
    <t>Надання кредиту</t>
  </si>
  <si>
    <t>0118832</t>
  </si>
  <si>
    <t>8832</t>
  </si>
  <si>
    <t>1100</t>
  </si>
  <si>
    <t>1161</t>
  </si>
  <si>
    <t>"Програма раціонального використання та охорони водних ресурсів Корюківської міської ради на 2018 рік"</t>
  </si>
  <si>
    <t>7412</t>
  </si>
  <si>
    <t>Заходи із запобігання та ліквідацію надзвичайних ситуацій та наслідків стихійного лиха</t>
  </si>
  <si>
    <t>Надходження бюджетних установ від додаткової (господарської) діяльності</t>
  </si>
  <si>
    <t>Плата за оренду майна бюджетних установ</t>
  </si>
  <si>
    <t>0110180</t>
  </si>
  <si>
    <t>Інша діяльність у сфері державного управління</t>
  </si>
  <si>
    <t>0117680</t>
  </si>
  <si>
    <t>7680</t>
  </si>
  <si>
    <t>Членські внески до асоціації органів місцевого самоврядування</t>
  </si>
  <si>
    <t>Програма забезпечення малочисельних та віддалених сіл громади товарами першої необхідності та хлібом на 2018-2020 роки</t>
  </si>
  <si>
    <t>«Фінансова підтримка громадських організацій інвалідів, ветеранів, учасників війни та інших категорій населення»на 2018-2020 роки</t>
  </si>
  <si>
    <t>"Підтримка учасників антитерористичної операції та членів їх сімей-мешканців Корюківської міської ради на 2018-2020 роки"</t>
  </si>
  <si>
    <t>"Програма створення чи коригування містобудівниї документації та регулювання земельних відносин на 2018-2019 роки"</t>
  </si>
  <si>
    <t>0600000</t>
  </si>
  <si>
    <t>0610000</t>
  </si>
  <si>
    <t>0611010</t>
  </si>
  <si>
    <t>0611020</t>
  </si>
  <si>
    <t>0611090</t>
  </si>
  <si>
    <t>0611100</t>
  </si>
  <si>
    <t>0611150</t>
  </si>
  <si>
    <t>0611161</t>
  </si>
  <si>
    <t>0611162</t>
  </si>
  <si>
    <t>0614040</t>
  </si>
  <si>
    <t>0614060</t>
  </si>
  <si>
    <t>0614082</t>
  </si>
  <si>
    <t>0615011</t>
  </si>
  <si>
    <t>0615012</t>
  </si>
  <si>
    <t>0615031</t>
  </si>
  <si>
    <t>0617320</t>
  </si>
  <si>
    <t>0617321</t>
  </si>
  <si>
    <t>7322</t>
  </si>
  <si>
    <t>7310</t>
  </si>
  <si>
    <t>Будівництво медичних установ та закладів</t>
  </si>
  <si>
    <t>0117310</t>
  </si>
  <si>
    <t>0117322</t>
  </si>
  <si>
    <t>"Організація та проведення  громадських робіт для населення Корюківської міської ради у 2018-2020 роках"</t>
  </si>
  <si>
    <t>(грн)</t>
  </si>
  <si>
    <t>Програма "Цивільного захисту населення Корюківської громади на 2018  - 2020 роки"</t>
  </si>
  <si>
    <t xml:space="preserve">Корюківський районний бюджет </t>
  </si>
  <si>
    <t>0119800</t>
  </si>
  <si>
    <t>Субвені з місцевого бюджету державному бюджету на виконання програм соціально - економічного розвитку регіонів</t>
  </si>
  <si>
    <t>9800</t>
  </si>
  <si>
    <t>Природоохоронні заходи за рахунок цільових фондів</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</si>
  <si>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</si>
  <si>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 </t>
  </si>
  <si>
    <t>"Програма модернізації систем цілісного майнового комплексу по теплопостачанню м.Корюківка на 2018 рік"</t>
  </si>
  <si>
    <t>0110150</t>
  </si>
  <si>
    <t>0150</t>
  </si>
  <si>
    <t>Організаційне, інформаційно - 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</si>
  <si>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"Управління майном міської комунальної власності Корюківської міської територіальної громади на 2018-2020 роки"</t>
  </si>
  <si>
    <t>Субвенції</t>
  </si>
  <si>
    <t>0617363</t>
  </si>
  <si>
    <t>7363</t>
  </si>
  <si>
    <t>Виконання інвестиційних проектів в рамках здійснення заходів щодо соціально - економічного розвитку територій (включаючи співфінансування)</t>
  </si>
  <si>
    <t>Програма фінансової підтримки Управління Державної казначейської служби України у Корюківському районі Чернігівської області для забезпечення розвитку та бехперебійної роботи казначейської служби у Корюківському районі на 2018 рік</t>
  </si>
  <si>
    <t>0116013</t>
  </si>
  <si>
    <t>6013</t>
  </si>
  <si>
    <t>Забезпечення діяльності водопровідно - каналізаційного господарства</t>
  </si>
  <si>
    <t>Транспортний податок з фізичних осіб</t>
  </si>
  <si>
    <t>Дотація з місцевого бюджету на здійсснення переданих з державного бюджету видатків з утримання закладів освіти та охорони здоров’я за рахунок додаткової дотації з державного бюджету</t>
  </si>
  <si>
    <t>0117363</t>
  </si>
  <si>
    <t xml:space="preserve">Цільові фонди, утворені ВР АРК, органами місцевого самоврядування та місцевими органами влади </t>
  </si>
  <si>
    <t>Субвенція з державного бюджету місцевим бюджетам на ормування інфраструктури об’єднаних територіальних громад</t>
  </si>
  <si>
    <t>Субвенції з державного бюджету місцевим бюджетам</t>
  </si>
  <si>
    <t>Дотації з місцеих бюджетів іншим місцевим бюджетам</t>
  </si>
  <si>
    <t>Субвенції з місцевих бюджетів іншим місцевим бюджетам</t>
  </si>
  <si>
    <t>0117362</t>
  </si>
  <si>
    <t>7362</t>
  </si>
  <si>
    <t>Виконання інвестиційних проектів в рамках формування інфраструктури об’єднаних територіальних громад  (включаючи співфінансування)</t>
  </si>
  <si>
    <t>4060</t>
  </si>
  <si>
    <t>ВСЬОГО</t>
  </si>
  <si>
    <t>2000</t>
  </si>
  <si>
    <t>Охорона здоров’я</t>
  </si>
  <si>
    <t>0112111</t>
  </si>
  <si>
    <t>2111</t>
  </si>
  <si>
    <t>0726</t>
  </si>
  <si>
    <t>Первинна медична допомога населенню, що надається центрами первинної медичної (медико-санітарної) допомоги</t>
  </si>
  <si>
    <t>0117321</t>
  </si>
  <si>
    <t>Будівництво освітніх установ та закладів</t>
  </si>
  <si>
    <t>0617361</t>
  </si>
  <si>
    <t>7361</t>
  </si>
  <si>
    <t>Співфінансування інвестиційних проектів, що реалізуються за рахунок коштів державного фонду регіонального розвитку</t>
  </si>
  <si>
    <t>0117367</t>
  </si>
  <si>
    <t>7367</t>
  </si>
  <si>
    <t>Виконання інвестиційних проектівв рамкахреалізації заходів, спрямованихна розвиток системи охорони здоров’я у сільській місцевості (включаючи співфінансування)</t>
  </si>
  <si>
    <t>Секретар міської ради</t>
  </si>
  <si>
    <t>0617325</t>
  </si>
  <si>
    <t>7325</t>
  </si>
  <si>
    <t>Реконструкція  Корюківської ЗОШ І-ІІІ ст № 1 з енергоефективними заходами та створенням нового освітнього простору по вул. Шевченка, 54 в м.Корюківка, Чернігівської обл., з виділенням черговості: І черга - зовнішнє утеплення; ІІ черга - заміна покриття, зовнішніх вікон та дверей; ІІІ черга - внутрішнє опорядження та заміна інженерних мереж з улаштуванням ІТМ</t>
  </si>
  <si>
    <t>3241</t>
  </si>
  <si>
    <t>Забезпечення діяльності інших закладів у сфері соціального захисту і соціального забезпечення</t>
  </si>
  <si>
    <t>Усього</t>
  </si>
  <si>
    <t>Найменування згідно з класифікацією фінансування бюджету</t>
  </si>
  <si>
    <t>Фінансування за типом кредитора</t>
  </si>
  <si>
    <t>Внутрішнє фінансування</t>
  </si>
  <si>
    <t>Фінансування за рахунок зміни залишків коштів бюджетів</t>
  </si>
  <si>
    <t>Додаток 2</t>
  </si>
  <si>
    <t>Загальне фінансування</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</si>
  <si>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</si>
  <si>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</si>
  <si>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</si>
  <si>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 відповідального виконавця, найменування  бюджетної програми або напрямку  видатків згідно з Типовою програамною класифікацією видатків т кредитування місцевих бюджетів</t>
  </si>
  <si>
    <t>у тому чмслі бюджет розвитку</t>
  </si>
  <si>
    <t>0614030</t>
  </si>
  <si>
    <t>Забезпечення діяльності бібліотек</t>
  </si>
  <si>
    <t>Код Типової програмної класифікації видаткв та кредитування місцевих бюджетів</t>
  </si>
  <si>
    <t xml:space="preserve">Найменування головного розпорядника коштів місцевого бюджету/ відповідального виконавця, найменування бюджетної програми або напрямку видатків згідно з Типовою програмною класифікацією видатків та кредитування місцевих бюджетів 
</t>
  </si>
  <si>
    <t>Найменування бюджету - одержувача/ надавача трансферту</t>
  </si>
  <si>
    <t>Дотація</t>
  </si>
  <si>
    <t>Дотація на:</t>
  </si>
  <si>
    <t>здійснення переданих з державного бюджету видатків з утримання закладів освіти та охорони здоров’я за рахунок відповідної дотації з државного бюджету</t>
  </si>
  <si>
    <t>Корюківський міський бюджет</t>
  </si>
  <si>
    <t>Трансферти іншим бюджетам</t>
  </si>
  <si>
    <t>064030</t>
  </si>
  <si>
    <t>4030</t>
  </si>
  <si>
    <t>5031</t>
  </si>
  <si>
    <t xml:space="preserve">Найменування обєктів  відповідно до проектно-кошторисної документації </t>
  </si>
  <si>
    <t>Строк реалізації об’єкт (рік початку і завершення)</t>
  </si>
  <si>
    <t>Загальна вартість об’єкта, гривень</t>
  </si>
  <si>
    <t>Обсяг ввидатків бюджету розвитку, гривень</t>
  </si>
  <si>
    <t>Рівень будівельної готовності об’єктів на кінець бюджетного періоду, %</t>
  </si>
  <si>
    <t>Найменування місцевої /регіональної програми</t>
  </si>
  <si>
    <t>Дата та номер доуцмента, яким затверджено місцеву регіональну прогаму</t>
  </si>
  <si>
    <t>усього</t>
  </si>
  <si>
    <t>Нагородження відзнаками Корюківської міської ради на 2019-2021 роки</t>
  </si>
  <si>
    <t>"Перевезення пасажирів по місту Корюківка на 2019-2021 роки"</t>
  </si>
  <si>
    <t>"Програма охорони навколишнього природного середовища Корюківської міської ради на 2018-2020 роки", "Програма раціонального використання та охорони водних ресурсів Корюківської міської ради на 2019-2021 роки"</t>
  </si>
  <si>
    <t>Рішення двадцятої сесії Корюківської міської ради сьомого скликання від 20.12.2018</t>
  </si>
  <si>
    <t>Рішення тринадцятої сесії Корюківської міської ради сьомого скликання від 05.03.2018</t>
  </si>
  <si>
    <t>Рішення дванадцятої сесії Корюківської міської ради сьомого скликання від 21.12.2017</t>
  </si>
  <si>
    <t>Рішення дванадцятої сесії Корюківської міської ради сьомого скликання від 21.12.2018</t>
  </si>
  <si>
    <t>"Комплексна програма профілактики правопорушень на 2019-2021 роки"</t>
  </si>
  <si>
    <t>«Розвиток житлово-комунального господарства та благоустрій населених пунктів Корюківської міської ради» на 2019-2021роки</t>
  </si>
  <si>
    <t>Рішення дванадцятої сесії Корюківської міської ради сьомого скликання від 21.12.2017, рішення двадцятої сосії Корюківської міської ради сьомого скликання від 20.12.2018</t>
  </si>
  <si>
    <t>Рентна плата за спеціальне використання лісових ресурсів (головні рубки)</t>
  </si>
  <si>
    <t>Рентна плата за спеціальне використання лісових ресурсів (крім головних рубок)</t>
  </si>
  <si>
    <t>«Розвиток житлово-комунального господарства та благоустрій населених пунктів Корюківської міської ради» на 2019-2021роки", "Програма раціонального використання та охорони водних ресурсів Корюківської міської ради на 2019-2021 роки"</t>
  </si>
  <si>
    <t>«Розвиток житлово-комунального господарства та благоустрій населених пунктів Корюківської міської ради» на 2019-2021роки", "Програма соціально-економічного та культурного розвитку Корюківської міської територіальної громади на 2019 рік", "Поводження з твердими побутовими відходами в Корюківській територіальній громаді на 2019-2021 роки"</t>
  </si>
  <si>
    <t>0113241</t>
  </si>
  <si>
    <t>Програма підтримки сталого функціонування та модернізації матеріально - технічної бази закладів первинної медико - санітарної допомоги на території Корюківської територіальної громади на 2019 -2021 рік</t>
  </si>
  <si>
    <t>На початок періоду</t>
  </si>
  <si>
    <t>Надання довгострокових кредитів індивідуальним забудовникам на селі</t>
  </si>
  <si>
    <t>Повернення довгострокових кредитів, наданих індивідуальним забудовникам на селі</t>
  </si>
  <si>
    <t>Обласний бюджет Чернігівської області</t>
  </si>
  <si>
    <t>1162</t>
  </si>
  <si>
    <t>Виконання інвестиційних проектів в рамках реалізації заходів, спрямованих на розвиток системи охорони здоров’я у сільській місцевості (сключаючи співфінансування)</t>
  </si>
  <si>
    <t>С.ОЛІЙНИК</t>
  </si>
  <si>
    <t>Секретар міської ради                                                                                                                                   С.ОЛІЙНИК</t>
  </si>
  <si>
    <t>Секретар міської ради                                                                                                                        С.ОЛІЙНИК</t>
  </si>
  <si>
    <t>Секретар міської ради                                                                                                              С.ОЛІЙНИК</t>
  </si>
  <si>
    <t xml:space="preserve"> </t>
  </si>
  <si>
    <t>Рішення двадцять другої сесії Корюківської міської ради сьомого скликання від 28.02.2019</t>
  </si>
  <si>
    <t>Комплексна програма з реалізації міграційної політики Корюківського районного сектору Управління Державної міграційної Служби України в Чернігівській області на 2019 рік</t>
  </si>
  <si>
    <t>спеціальний фонд</t>
  </si>
  <si>
    <t>"Програма поліпшення покриття доріг та проїздів у житловій забудові Корюківської територіальної громади на 2019-2021 роки"</t>
  </si>
  <si>
    <t>Рішення двадцятої сесії Корюківської міської ради сьомого скликання від 20.12.2019</t>
  </si>
  <si>
    <t>"Програма запобігання бездомного утримання та розмноження бродячих тварин на території Корюківської міської ради на 2019 рік"</t>
  </si>
  <si>
    <t xml:space="preserve">               Секретар міської ради                                                                                                                                                        С.ОЛІЙНИК</t>
  </si>
  <si>
    <t>Секретар міської ради                                                                                                                         С.ОЛІЙНИК</t>
  </si>
  <si>
    <t>«Соціальний захист  окремих категорій населення на 2019-2021 роки»</t>
  </si>
  <si>
    <t>"Програма розвитку, фінансової підтримки та поповнення статутних фондів комунальних підприємств Корюківської міської ради на 2017-2019 роки" (КП "КОРЮКІВКАВОДОКАНАЛ")</t>
  </si>
  <si>
    <t>Кошти від відчудження майна, що належить АРК та майна, що перебуває в комунальній власності</t>
  </si>
  <si>
    <t>0116011</t>
  </si>
  <si>
    <t>6011</t>
  </si>
  <si>
    <t>Експлуатація та технічне обслуговування житлового фонду</t>
  </si>
  <si>
    <t>Охрамієвицький сільский бюджет</t>
  </si>
  <si>
    <t>Будівництво споруд, установ та закладівфізичної культури та спорту</t>
  </si>
  <si>
    <t>"Програма модернізації систем цілісного майнового комплексу по теплопостачанню м.Корюківка на 2019 - 2021 роки"</t>
  </si>
  <si>
    <t>Рішення четвертої сесії Корюківської міської ради сьомого скликання від 31.03.2016 та двадцять четвертої сесії від 30.05.2019</t>
  </si>
  <si>
    <t>Субвенція з місцевого бюджту за рахунок залишку освітньої субвенції, що утворився на початок бюджетного періоду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</si>
  <si>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</si>
  <si>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на реалізацію заходів, спрямованих напідвищення якості освіти за рахунок відповідної субвенції з державного бюджету</t>
  </si>
  <si>
    <t>Субвенції з місцевого бюджету державному бюджету на виконання програм соціально - економічного розвитку регіонів</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</si>
  <si>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</si>
  <si>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t>
  </si>
  <si>
    <t>0615045</t>
  </si>
  <si>
    <t>Будівництво мультифункціональних майданчиків для занять ігровими видами спорту</t>
  </si>
  <si>
    <t>5045</t>
  </si>
  <si>
    <t>Будівництво мультифункціонального майданчика для занять ігровими видами спорту на території Корюківської ЗОШ І-ІІІст. №1 по вул. Шевченка, 54, м.Корюківка, Чернігівської області</t>
  </si>
  <si>
    <t>"Програма придбання в міську комунальну власність Корюківської міської територіальної громади земельних ділянок та інших об’єктів нерухомого майна на 2019 рік"</t>
  </si>
  <si>
    <t>Програма сприяння діяльності управління соціального захисту населення Корюківської районної державної адміністрації на 2019 рік</t>
  </si>
  <si>
    <t>Рішення двадцять шостої сесії Корюківської міської ради сьомого скликання від 29.08.2019</t>
  </si>
  <si>
    <t>загальний фонд </t>
  </si>
  <si>
    <t>разом </t>
  </si>
  <si>
    <t>у тому числі бюджет розвитку</t>
  </si>
  <si>
    <t xml:space="preserve"> Корюківського міського бюджету на 2020 рік </t>
  </si>
  <si>
    <t>ДОХОДИ</t>
  </si>
  <si>
    <t>ФІНАНСУВАННЯ</t>
  </si>
  <si>
    <t xml:space="preserve"> Корюківського міського бюджету на 2020 рік</t>
  </si>
  <si>
    <t>РОЗПОДІЛ</t>
  </si>
  <si>
    <t xml:space="preserve"> видатків Корюківського міського бюджету на 2020 рік</t>
  </si>
  <si>
    <t xml:space="preserve"> Корюківського міського бюджету в 2020 році</t>
  </si>
  <si>
    <t>КРЕДИТУВАННЯ</t>
  </si>
  <si>
    <t>МІЖБЮДЖЕТНІ ТРАНСФЕРТИ</t>
  </si>
  <si>
    <t>Трансферти з інших місцевих бюджетів</t>
  </si>
  <si>
    <t>найменування трансферту</t>
  </si>
  <si>
    <t>найменування трансфетру</t>
  </si>
  <si>
    <t xml:space="preserve"> коштів бюджету розвитку  за об’єктами у 2020 році</t>
  </si>
  <si>
    <t>УСЬОГО</t>
  </si>
  <si>
    <t xml:space="preserve"> витрат Корюківського міського бюджету на реалізацію місцевих/ регіональних</t>
  </si>
  <si>
    <t>у 2020 році</t>
  </si>
  <si>
    <t>Рентна плата за користування надрами</t>
  </si>
  <si>
    <t>Адміністративний збір за проведення державної реєстрації юридичних і фізичних осіб</t>
  </si>
  <si>
    <t>Адміністративний збір за державну реєстрацію речових прав на нерухоме майно</t>
  </si>
  <si>
    <t>0112010</t>
  </si>
  <si>
    <t>2010</t>
  </si>
  <si>
    <t>0731</t>
  </si>
  <si>
    <t>0112152</t>
  </si>
  <si>
    <t>0112144</t>
  </si>
  <si>
    <t>2144</t>
  </si>
  <si>
    <t>0763</t>
  </si>
  <si>
    <t>Централізовані заходи з лікування на цукровий та нецукровий діабет</t>
  </si>
  <si>
    <t>2152</t>
  </si>
  <si>
    <t>Інші програми та заходи у сфері охорони здоров’я</t>
  </si>
  <si>
    <t>Утримання та розвиток автомобільних доріг та дорожньої інфраструктуриза рахунок коштів місцевого бюджету</t>
  </si>
  <si>
    <t>0118130</t>
  </si>
  <si>
    <t>Забезпечення діяльності місцевої пожежної охорони</t>
  </si>
  <si>
    <t>4000</t>
  </si>
  <si>
    <t>0114060</t>
  </si>
  <si>
    <t>0613140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</si>
  <si>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</si>
  <si>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</si>
  <si>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0117461</t>
  </si>
  <si>
    <t>0113133</t>
  </si>
  <si>
    <t>3133</t>
  </si>
  <si>
    <t>Інші заходи та заклади молодіжної політики</t>
  </si>
  <si>
    <t>Реконструкція вуличного освітлення</t>
  </si>
  <si>
    <t>ПКД на реконструкцію даху ДНЗ № 4 "Веселка"</t>
  </si>
  <si>
    <t>ПКД на реконструкцію приміщення для екстренної швидкої допомоги</t>
  </si>
  <si>
    <t>7461</t>
  </si>
  <si>
    <t>Програма підтримки розвитку вторинної медичної допомоги на території Корюківської територіальної громади на 2020-2022 роки</t>
  </si>
  <si>
    <t>Рішення тринадцятої сесії Корюківської міської ради сьомого скликання від 05.03.2019</t>
  </si>
  <si>
    <t>Рішення тридцять першої сесії Корюківської міської ради сьомого скликання від 17.12.2019</t>
  </si>
  <si>
    <t>Програма "Забезпечення препаратами інсуліну хворих на цукровий діабет жителів Корюківської міської територіальної громади на 2020 рік"</t>
  </si>
  <si>
    <t>Програма розвитку та фінансової підтримки Корюківського міського молодіжного центру "КУБ" Корюківської міської ради на 2020-2022 роки</t>
  </si>
  <si>
    <t>"Програма створення чи коригування містобудівниї документації та регулювання земельних відносин на 2020-2022 роки"</t>
  </si>
  <si>
    <t>"Членські внески" на 2020 рік</t>
  </si>
  <si>
    <t>"Програма стимулювання створення, фінансової підтримки об’єднань співвласників багатоквартирних будинків та впровадження енергозбереження в будинках ОСББ на 2020 - 2022 роки"</t>
  </si>
  <si>
    <t xml:space="preserve">    на 2020 рік</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</si>
  <si>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</si>
  <si>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позашкільними и освіти, заходи із позашкільної роботи з дітьми</t>
  </si>
  <si>
    <t xml:space="preserve">Надання спеціалізованої освітимистецькими школами </t>
  </si>
  <si>
    <t>Методичне забезпечення діяльності закладів освіти</t>
  </si>
  <si>
    <t>Субвенція з  місцевого бюджету на здійснення переданих видатків у сфері охорони здоров’я за рахунок відповідної субвенції з державного бюджету</t>
  </si>
  <si>
    <t>Холминський селищний бюджет</t>
  </si>
  <si>
    <t>Багатопрофільна стаціонарна медична допомога населенню</t>
  </si>
  <si>
    <t>ПКД "Реконструкція зовнішніх теплових мереж з встановленням модульної котельні з твердопаливними котлами (для альтернатиного виду палива) в Корюківській ЗОШ І-ІІІ ст. № 4 за адресою: вул. Шевченка 116а, місто Корюківка Чернігівської області.</t>
  </si>
  <si>
    <t xml:space="preserve">Надання дошкільної освіти  (видатки за рахунок коштів субвенції на
надання державної підтримки особам з
особливими освітніми потребами)
</t>
  </si>
  <si>
    <t>Багатопрофільна стаціонарна медична допомога населенню (видатки за рахунок коштів медичної субвенції)</t>
  </si>
  <si>
    <t xml:space="preserve">Централізовані заходи з лікування на цукровий та нецукровий діабет (видтки за рахунок коштів субвенції з місцевого бюджету на здійснення переданих у сфері охорони здоров’я за рахунок відповідної субвенції з державного бюджету) </t>
  </si>
  <si>
    <t>Надання загальної середньої освіти  закладами загальної середньої освіти (у тому числі з дошкільними підрозділами (відділеннями, групами))(видатки за рахунок освітньої субвенції).</t>
  </si>
  <si>
    <t>Надання загальної середньої освіти  закладами загальної середньої освіти (у тому числі з дошкільними підрозділами (відділеннями, групами))(видатки за рахунок коштів субвенції на
надання державної підтримки особам з особливими освітніми потребами).</t>
  </si>
  <si>
    <t>200000</t>
  </si>
  <si>
    <t>Програма фінансової підтримки 2 державного пожежно - рятувального загону У ДСНС України у Чернігівській області на покращення матеріально - технічного стану 9 державної пожежно - рятувальної частини (м.Корюківка) на 2020 -2022 рік</t>
  </si>
  <si>
    <t>Рішення тридцять третьої сесії Корюківської міської ради сьомого скликання від 06.02.2020</t>
  </si>
  <si>
    <t>"Програма розвитку, фінансової підтримки та поповнення статутних фондів комунальних підприємств Корюківської міської ради на 2017-2019 роки", "Програма запобігання безпритульності та розмноженню бродячих тварин на території населених пунктів  Корюківської міської територіальної громади на 2020-2022 роки", "Програма компенсації затрат КП "Корюківкаводоканал" на очистку притоків додаткових вод до системи централізованого водовідведення в м.Корюківка на 2020 рік"</t>
  </si>
  <si>
    <t>Рішення дванадцятої сесії Корюківської міської ради сьомого скликання від 21.12.2017, рішення тридцять першої сесії Корюківської міської ради від 17.12.2019</t>
  </si>
  <si>
    <t>ПКД по реконструкції КНС в м.Корюквка</t>
  </si>
  <si>
    <t xml:space="preserve"> "Футбольний стадіон з олаштуванням трибун таа роздягалень на території Корюківської ЗОШ І-ІІІ ст. № 4 по вулиці Шевченка, 116 а, м.Корюківка, Чернігівської області - будівництво"</t>
  </si>
  <si>
    <t>2018-2020</t>
  </si>
  <si>
    <t>0117360</t>
  </si>
  <si>
    <t xml:space="preserve">"Футбольний стадіон з облаштуванням трибун та роздягалень на території Корюківської ЗОШ І-ІІІ ст. № 4 по вулиці Шевченка, 116 а, м.Корюківка, Чернігівської області - будівництво" </t>
  </si>
  <si>
    <t xml:space="preserve">ПК "Футбольний стадіон з облаштуванням трибун та роздягалень на території Корюківської ЗОШ І-ІІІ ст. № 4 по вулиці Шевченка, 116 а, м.Корюківка, Чернігівської області - будівництво" </t>
  </si>
  <si>
    <t>до рішення  тридцять  п’ятоїї сесії     Корюківської міської ради   сьомого скликання    від  19 березня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1-35/ VII</t>
  </si>
  <si>
    <t>Субвенція з місцевого бюджету на здійснення природоохоронних заходів</t>
  </si>
  <si>
    <t>до рішення  тридцять  п’ятої сесії     Корюківської міської ради   сьомого скликання    від  19 березня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2-33/ VII</t>
  </si>
  <si>
    <t>до рішення  тридцять  п’ятої сесії     Корюківської міської ради   сьомого скликання    від  19 березня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1-35/ VII</t>
  </si>
  <si>
    <t>до рішення  тридцять  п’ятоїї сесії     Корюківської міської ради   сьомого скликання    від  19 березня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2-33/ VII</t>
  </si>
  <si>
    <t>до рішення  тридцять  п’ятої  сесії     Корюківської міської ради   сьомого скликання    від 19 березня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1-35/ VII</t>
  </si>
  <si>
    <t>до рішення  тридцять  п’ятої  сесії     Корюківської міської ради   сьомого скликання    від  19 березня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2-33/ VII</t>
  </si>
  <si>
    <t>до рішення  тридцять  п’ятої  сесії     Корюківської міської ради   сьомого скликання    від  19 березня  2020 року "Про внесення змін до рішення тридцять першої сесії Корюківської міської ради сьомого скликання від 17 грудня 2019 року   "Про міський бюджет на 2020 рік"   № 1-35/ VII</t>
  </si>
  <si>
    <t>Виготовлення проектно - кошторисної документації по об’єкту "Капітальний ремонт автомобільної дороги по вул.. Вокзальна в м.Корюківка, Корюківського району, Чернігівської області", з поданням та проходженням експертизи</t>
  </si>
  <si>
    <t>"Капітальний ремонт автомобільної дороги по вул.. Вокзальна в м.Корюківка, Корюківського району, Чернігівської області</t>
  </si>
  <si>
    <t>ПКД "Капітальний ремонт автомобільної дороги по вул. Дудка в м.Корюківка, Корюківського району Чернігівської області з поданням та проходженням експертизи</t>
  </si>
  <si>
    <t>Виготовлення проектно - кошторисної документації по об’єкту "Капітальний ремонт автомобільної дороги по вул..Шевченка ПК18+56-ПК20+68  в м.Корюківка, Корюківського району, Чернігівської області", з поданням та проходженням експертизи</t>
  </si>
  <si>
    <t>"Програма розвитку, фінансової підтримки та поповнення статутних фондів комунальних підприємств Корюківської міської ради на 2020 2022 роки" (Корюківська ЖЕК)</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</si>
</sst>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
    <numFmt numFmtId="203" formatCode="[$-422]d\ mmmm\ yyyy&quot; р.&quot;"/>
    <numFmt numFmtId="204" formatCode="_-* #,##0.000\ _г_р_н_._-;\-* #,##0.000\ _г_р_н_._-;_-* &quot;-&quot;??\ _г_р_н_._-;_-@_-"/>
    <numFmt numFmtId="205" formatCode="#,##0_ ;\-#,##0\ "/>
    <numFmt numFmtId="206" formatCode="#0.00"/>
  </numFmts>
  <fonts count="101">
    <font>
      <sz val="10"/>
      <name val="Arial Cyr"/>
      <family val="0"/>
    </font>
    <font>
      <b/>
      <sz val="10"/>
      <name val="Arial Cyr"/>
      <family val="0"/>
    </font>
    <font>
      <b/>
      <sz val="14"/>
      <name val="Arial Cyr"/>
      <family val="0"/>
    </font>
    <font>
      <sz val="8"/>
      <name val="Arial Cyr"/>
      <family val="0"/>
    </font>
    <font>
      <sz val="14"/>
      <name val="Arial Cyr"/>
      <family val="0"/>
    </font>
    <font>
      <sz val="12"/>
      <name val="Arial Cyr"/>
      <family val="0"/>
    </font>
    <font>
      <b/>
      <sz val="12"/>
      <name val="Arial Cyr"/>
      <family val="0"/>
    </font>
    <font>
      <sz val="10"/>
      <name val="Times New Roman"/>
      <family val="1"/>
    </font>
    <font>
      <b/>
      <sz val="10"/>
      <name val="Times New Roman"/>
      <family val="1"/>
    </font>
    <font>
      <sz val="14"/>
      <name val="Times New Roman"/>
      <family val="1"/>
    </font>
    <font>
      <b/>
      <sz val="12"/>
      <name val="Times New Roman"/>
      <family val="1"/>
    </font>
    <font>
      <sz val="12"/>
      <name val="Times New Roman"/>
      <family val="1"/>
    </font>
    <font>
      <b/>
      <sz val="16"/>
      <name val="Times New Roman"/>
      <family val="1"/>
    </font>
    <font>
      <u val="single"/>
      <sz val="10"/>
      <color indexed="12"/>
      <name val="Arial Cyr"/>
      <family val="0"/>
    </font>
    <font>
      <u val="single"/>
      <sz val="10"/>
      <color indexed="36"/>
      <name val="Arial Cyr"/>
      <family val="0"/>
    </font>
    <font>
      <b/>
      <sz val="14"/>
      <name val="Times New Roman"/>
      <family val="1"/>
    </font>
    <font>
      <b/>
      <sz val="9"/>
      <name val="Arial Cyr"/>
      <family val="0"/>
    </font>
    <font>
      <sz val="8"/>
      <name val="Times New Roman"/>
      <family val="1"/>
    </font>
    <font>
      <sz val="10"/>
      <name val="Helv"/>
      <family val="0"/>
    </font>
    <font>
      <b/>
      <sz val="8"/>
      <name val="Times New Roman"/>
      <family val="1"/>
    </font>
    <font>
      <sz val="11"/>
      <name val="Times New Roman"/>
      <family val="1"/>
    </font>
    <font>
      <i/>
      <sz val="14"/>
      <name val="Times New Roman"/>
      <family val="1"/>
    </font>
    <font>
      <b/>
      <i/>
      <sz val="14"/>
      <name val="Times New Roman"/>
      <family val="1"/>
    </font>
    <font>
      <b/>
      <i/>
      <sz val="12"/>
      <name val="Times New Roman"/>
      <family val="1"/>
    </font>
    <font>
      <i/>
      <sz val="10"/>
      <name val="Arial Cyr"/>
      <family val="0"/>
    </font>
    <font>
      <i/>
      <sz val="12"/>
      <name val="Times New Roman"/>
      <family val="1"/>
    </font>
    <font>
      <b/>
      <sz val="11"/>
      <name val="Times New Roman"/>
      <family val="1"/>
    </font>
    <font>
      <b/>
      <sz val="18"/>
      <name val="Arial Cyr"/>
      <family val="0"/>
    </font>
    <font>
      <b/>
      <sz val="11"/>
      <name val="Arial Cyr"/>
      <family val="0"/>
    </font>
    <font>
      <sz val="11"/>
      <name val="Arial Cyr"/>
      <family val="0"/>
    </font>
    <font>
      <i/>
      <sz val="14"/>
      <name val="Arial Cyr"/>
      <family val="0"/>
    </font>
    <font>
      <b/>
      <sz val="9"/>
      <name val="Times New Roman"/>
      <family val="1"/>
    </font>
    <font>
      <b/>
      <sz val="16"/>
      <color indexed="8"/>
      <name val="Times New Roman"/>
      <family val="1"/>
    </font>
    <font>
      <sz val="9"/>
      <color indexed="8"/>
      <name val="Times New Roman"/>
      <family val="1"/>
    </font>
    <font>
      <b/>
      <sz val="10"/>
      <name val="Times New Roman CYR"/>
      <family val="0"/>
    </font>
    <font>
      <b/>
      <sz val="11"/>
      <name val="Times New Roman Cyr"/>
      <family val="0"/>
    </font>
    <font>
      <sz val="16"/>
      <name val="Arial Cyr"/>
      <family val="0"/>
    </font>
    <font>
      <b/>
      <sz val="18"/>
      <name val="Times New Roman"/>
      <family val="1"/>
    </font>
    <font>
      <b/>
      <sz val="20"/>
      <name val="Arial Cyr"/>
      <family val="0"/>
    </font>
    <font>
      <sz val="11"/>
      <name val="Arial"/>
      <family val="2"/>
    </font>
    <font>
      <sz val="13.5"/>
      <name val="Times New Roman"/>
      <family val="1"/>
    </font>
    <font>
      <sz val="16"/>
      <name val="Times New Roman"/>
      <family val="1"/>
    </font>
    <font>
      <b/>
      <i/>
      <sz val="16"/>
      <name val="Times New Roman"/>
      <family val="1"/>
    </font>
    <font>
      <sz val="15"/>
      <name val="Arial Cyr"/>
      <family val="0"/>
    </font>
    <font>
      <sz val="15"/>
      <name val="Times New Roman"/>
      <family val="1"/>
    </font>
    <font>
      <i/>
      <sz val="15"/>
      <name val="Times New Roman"/>
      <family val="1"/>
    </font>
    <font>
      <b/>
      <sz val="15"/>
      <name val="Times New Roman"/>
      <family val="1"/>
    </font>
    <font>
      <b/>
      <sz val="16"/>
      <name val="Arial Cyr"/>
      <family val="0"/>
    </font>
    <font>
      <i/>
      <sz val="16"/>
      <name val="Times New Roman"/>
      <family val="1"/>
    </font>
    <font>
      <b/>
      <sz val="9"/>
      <color indexed="8"/>
      <name val="Times New Roman"/>
      <family val="1"/>
    </font>
    <font>
      <b/>
      <sz val="13.5"/>
      <name val="Times New Roman"/>
      <family val="1"/>
    </font>
    <font>
      <sz val="18"/>
      <name val="Arial Cyr"/>
      <family val="0"/>
    </font>
    <font>
      <sz val="18"/>
      <name val="Times New Roman"/>
      <family val="1"/>
    </font>
    <font>
      <b/>
      <sz val="9"/>
      <name val="Times New Roman Cyr"/>
      <family val="0"/>
    </font>
    <font>
      <b/>
      <sz val="26"/>
      <name val="Times New Roman"/>
      <family val="1"/>
    </font>
    <font>
      <b/>
      <sz val="20"/>
      <name val="Times New Roman"/>
      <family val="1"/>
    </font>
    <font>
      <i/>
      <sz val="18"/>
      <name val="Times New Roman"/>
      <family val="1"/>
    </font>
    <font>
      <b/>
      <i/>
      <sz val="18"/>
      <name val="Times New Roman"/>
      <family val="1"/>
    </font>
    <font>
      <b/>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Times New Roman"/>
      <family val="1"/>
    </font>
    <font>
      <b/>
      <i/>
      <sz val="14"/>
      <color indexed="8"/>
      <name val="Times New Roman"/>
      <family val="1"/>
    </font>
    <font>
      <b/>
      <i/>
      <sz val="2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b/>
      <i/>
      <sz val="14"/>
      <color theme="1"/>
      <name val="Times New Roman"/>
      <family val="1"/>
    </font>
    <font>
      <b/>
      <i/>
      <sz val="20"/>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indexed="41"/>
        <bgColor indexed="64"/>
      </patternFill>
    </fill>
    <fill>
      <patternFill patternType="solid">
        <fgColor rgb="FFCC99FF"/>
        <bgColor indexed="64"/>
      </patternFill>
    </fill>
    <fill>
      <patternFill patternType="solid">
        <fgColor theme="3" tint="0.79997998476028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style="medium"/>
    </border>
    <border>
      <left>
        <color indexed="63"/>
      </left>
      <right style="thin"/>
      <top style="thin"/>
      <bottom style="thin"/>
    </border>
    <border>
      <left>
        <color indexed="63"/>
      </left>
      <right>
        <color indexed="63"/>
      </right>
      <top style="thin"/>
      <bottom style="thin"/>
    </border>
    <border>
      <left style="medium"/>
      <right style="medium"/>
      <top style="medium"/>
      <bottom>
        <color indexed="63"/>
      </bottom>
    </border>
    <border>
      <left style="medium"/>
      <right>
        <color indexed="63"/>
      </right>
      <top>
        <color indexed="63"/>
      </top>
      <bottom style="medium"/>
    </border>
    <border>
      <left style="medium"/>
      <right style="medium"/>
      <top>
        <color indexed="63"/>
      </top>
      <bottom style="medium"/>
    </border>
    <border>
      <left style="medium"/>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medium"/>
      <right style="medium"/>
      <top>
        <color indexed="63"/>
      </top>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26" borderId="1" applyNumberFormat="0" applyAlignment="0" applyProtection="0"/>
    <xf numFmtId="0" fontId="83" fillId="27" borderId="2" applyNumberFormat="0" applyAlignment="0" applyProtection="0"/>
    <xf numFmtId="0" fontId="84" fillId="27" borderId="1" applyNumberFormat="0" applyAlignment="0" applyProtection="0"/>
    <xf numFmtId="0" fontId="13"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28" borderId="7" applyNumberFormat="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0">
      <alignment/>
      <protection/>
    </xf>
    <xf numFmtId="0" fontId="14" fillId="0" borderId="0" applyNumberFormat="0" applyFill="0" applyBorder="0" applyAlignment="0" applyProtection="0"/>
    <xf numFmtId="0" fontId="93" fillId="30" borderId="0" applyNumberFormat="0" applyBorder="0" applyAlignment="0" applyProtection="0"/>
    <xf numFmtId="0" fontId="9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5" fillId="0" borderId="9" applyNumberFormat="0" applyFill="0" applyAlignment="0" applyProtection="0"/>
    <xf numFmtId="0" fontId="96"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0" fontId="97" fillId="32" borderId="0" applyNumberFormat="0" applyBorder="0" applyAlignment="0" applyProtection="0"/>
  </cellStyleXfs>
  <cellXfs count="703">
    <xf numFmtId="0" fontId="0" fillId="0" borderId="0" xfId="0" applyAlignment="1">
      <alignment/>
    </xf>
    <xf numFmtId="0" fontId="1" fillId="0" borderId="0" xfId="0" applyFont="1" applyAlignment="1">
      <alignment/>
    </xf>
    <xf numFmtId="0" fontId="4" fillId="0" borderId="0" xfId="0" applyFont="1"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33" borderId="0" xfId="0" applyFont="1" applyFill="1" applyAlignment="1">
      <alignment/>
    </xf>
    <xf numFmtId="0" fontId="12" fillId="0" borderId="0" xfId="0" applyFont="1" applyAlignment="1">
      <alignment/>
    </xf>
    <xf numFmtId="0" fontId="0" fillId="0" borderId="0" xfId="0" applyAlignment="1">
      <alignment/>
    </xf>
    <xf numFmtId="0" fontId="10" fillId="0" borderId="0" xfId="0" applyFont="1" applyAlignment="1">
      <alignment horizontal="right"/>
    </xf>
    <xf numFmtId="0" fontId="5" fillId="0" borderId="0" xfId="0" applyFont="1" applyAlignment="1">
      <alignment horizontal="right"/>
    </xf>
    <xf numFmtId="0" fontId="10" fillId="0" borderId="0" xfId="0" applyFont="1" applyAlignment="1">
      <alignment/>
    </xf>
    <xf numFmtId="0" fontId="11" fillId="0" borderId="11" xfId="0" applyFont="1" applyBorder="1" applyAlignment="1">
      <alignment horizontal="center" vertical="center"/>
    </xf>
    <xf numFmtId="0" fontId="11" fillId="0" borderId="11" xfId="0" applyFont="1" applyBorder="1" applyAlignment="1">
      <alignment/>
    </xf>
    <xf numFmtId="0" fontId="16" fillId="0" borderId="0" xfId="0" applyFont="1" applyAlignment="1">
      <alignment/>
    </xf>
    <xf numFmtId="1" fontId="11" fillId="0" borderId="11" xfId="0" applyNumberFormat="1" applyFont="1" applyFill="1" applyBorder="1" applyAlignment="1">
      <alignment horizontal="center" vertical="center"/>
    </xf>
    <xf numFmtId="1" fontId="10" fillId="0" borderId="11" xfId="0" applyNumberFormat="1" applyFont="1" applyFill="1" applyBorder="1" applyAlignment="1">
      <alignment horizontal="center" vertical="center" shrinkToFit="1"/>
    </xf>
    <xf numFmtId="1" fontId="11" fillId="0" borderId="11" xfId="0" applyNumberFormat="1" applyFont="1" applyFill="1" applyBorder="1" applyAlignment="1">
      <alignment horizontal="center" vertical="center" shrinkToFit="1"/>
    </xf>
    <xf numFmtId="1" fontId="10" fillId="0" borderId="10" xfId="0" applyNumberFormat="1" applyFont="1" applyFill="1" applyBorder="1" applyAlignment="1">
      <alignment horizontal="center" vertical="center" shrinkToFit="1"/>
    </xf>
    <xf numFmtId="1" fontId="11" fillId="0" borderId="10" xfId="0" applyNumberFormat="1" applyFont="1" applyFill="1" applyBorder="1" applyAlignment="1">
      <alignment horizontal="center" vertical="center" shrinkToFit="1"/>
    </xf>
    <xf numFmtId="0" fontId="15" fillId="0" borderId="0" xfId="0" applyFont="1" applyAlignment="1">
      <alignment/>
    </xf>
    <xf numFmtId="0" fontId="0" fillId="0" borderId="11" xfId="0" applyBorder="1" applyAlignment="1">
      <alignment/>
    </xf>
    <xf numFmtId="1" fontId="10" fillId="0" borderId="10" xfId="0" applyNumberFormat="1" applyFont="1" applyFill="1" applyBorder="1" applyAlignment="1">
      <alignment horizontal="center" vertical="center"/>
    </xf>
    <xf numFmtId="0" fontId="10" fillId="0" borderId="11" xfId="0" applyFont="1" applyBorder="1" applyAlignment="1">
      <alignment/>
    </xf>
    <xf numFmtId="0" fontId="0" fillId="34" borderId="11" xfId="0" applyFill="1" applyBorder="1" applyAlignment="1">
      <alignment/>
    </xf>
    <xf numFmtId="1" fontId="15" fillId="33" borderId="0" xfId="0" applyNumberFormat="1" applyFont="1" applyFill="1" applyBorder="1" applyAlignment="1">
      <alignment horizontal="left" vertical="center" wrapText="1"/>
    </xf>
    <xf numFmtId="1" fontId="15" fillId="33" borderId="0" xfId="0" applyNumberFormat="1" applyFont="1" applyFill="1" applyBorder="1" applyAlignment="1">
      <alignment/>
    </xf>
    <xf numFmtId="0" fontId="17" fillId="0" borderId="0" xfId="0" applyFont="1" applyAlignment="1">
      <alignment wrapText="1"/>
    </xf>
    <xf numFmtId="0" fontId="17" fillId="0" borderId="0" xfId="0" applyFont="1" applyAlignment="1">
      <alignment/>
    </xf>
    <xf numFmtId="0" fontId="19"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1" xfId="0" applyFont="1" applyBorder="1" applyAlignment="1">
      <alignment wrapText="1"/>
    </xf>
    <xf numFmtId="1" fontId="11" fillId="0" borderId="10"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11" fillId="0" borderId="11" xfId="0" applyFont="1" applyFill="1" applyBorder="1" applyAlignment="1">
      <alignment horizontal="center" vertical="center"/>
    </xf>
    <xf numFmtId="0" fontId="15" fillId="0" borderId="11" xfId="0" applyFont="1" applyBorder="1" applyAlignment="1">
      <alignment horizontal="center" vertical="center" wrapText="1"/>
    </xf>
    <xf numFmtId="0" fontId="15" fillId="0" borderId="11" xfId="0" applyFont="1" applyBorder="1" applyAlignment="1">
      <alignment horizontal="center" vertical="center"/>
    </xf>
    <xf numFmtId="0" fontId="15"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1" fontId="9" fillId="0" borderId="11" xfId="0" applyNumberFormat="1" applyFont="1" applyFill="1" applyBorder="1" applyAlignment="1">
      <alignment horizontal="left" vertical="center" wrapText="1"/>
    </xf>
    <xf numFmtId="1" fontId="15" fillId="0" borderId="10" xfId="0" applyNumberFormat="1" applyFont="1" applyFill="1" applyBorder="1" applyAlignment="1">
      <alignment horizontal="left" vertical="center" wrapText="1"/>
    </xf>
    <xf numFmtId="1" fontId="9" fillId="0" borderId="10" xfId="0" applyNumberFormat="1" applyFont="1" applyFill="1" applyBorder="1" applyAlignment="1">
      <alignment horizontal="left" vertical="center" wrapText="1"/>
    </xf>
    <xf numFmtId="0" fontId="9" fillId="0" borderId="11" xfId="0" applyFont="1" applyFill="1" applyBorder="1" applyAlignment="1">
      <alignment horizontal="center" vertical="center"/>
    </xf>
    <xf numFmtId="0" fontId="21" fillId="0" borderId="11" xfId="0" applyFont="1" applyFill="1" applyBorder="1" applyAlignment="1">
      <alignment horizontal="left" vertical="center" wrapText="1"/>
    </xf>
    <xf numFmtId="0" fontId="21"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21" fillId="0" borderId="12" xfId="0" applyFont="1" applyFill="1" applyBorder="1" applyAlignment="1">
      <alignment horizontal="center" vertical="center"/>
    </xf>
    <xf numFmtId="1" fontId="9" fillId="0" borderId="11" xfId="0" applyNumberFormat="1" applyFont="1" applyFill="1" applyBorder="1" applyAlignment="1">
      <alignment horizontal="center" vertical="center" shrinkToFit="1"/>
    </xf>
    <xf numFmtId="1" fontId="9" fillId="0" borderId="10" xfId="0" applyNumberFormat="1" applyFont="1" applyFill="1" applyBorder="1" applyAlignment="1">
      <alignment horizontal="center" vertical="center"/>
    </xf>
    <xf numFmtId="1" fontId="9" fillId="33" borderId="12" xfId="0" applyNumberFormat="1" applyFont="1" applyFill="1" applyBorder="1" applyAlignment="1">
      <alignment horizontal="center" vertical="center" shrinkToFit="1"/>
    </xf>
    <xf numFmtId="0" fontId="4" fillId="0" borderId="0" xfId="0" applyFont="1" applyBorder="1" applyAlignment="1">
      <alignment/>
    </xf>
    <xf numFmtId="0" fontId="6" fillId="0" borderId="0" xfId="0" applyFont="1" applyBorder="1" applyAlignment="1">
      <alignment/>
    </xf>
    <xf numFmtId="0" fontId="9" fillId="0" borderId="0" xfId="0" applyFont="1" applyAlignment="1">
      <alignment/>
    </xf>
    <xf numFmtId="0" fontId="22" fillId="0" borderId="10" xfId="0" applyFont="1" applyBorder="1" applyAlignment="1">
      <alignment horizontal="center" vertical="center" wrapText="1"/>
    </xf>
    <xf numFmtId="1" fontId="22" fillId="0" borderId="10" xfId="0" applyNumberFormat="1" applyFont="1" applyBorder="1" applyAlignment="1">
      <alignment horizontal="center" vertical="center" wrapText="1"/>
    </xf>
    <xf numFmtId="0" fontId="21" fillId="0" borderId="10" xfId="0" applyFont="1" applyBorder="1" applyAlignment="1">
      <alignment horizontal="center" vertical="center" wrapText="1"/>
    </xf>
    <xf numFmtId="1" fontId="21" fillId="0" borderId="10" xfId="0" applyNumberFormat="1" applyFont="1" applyBorder="1" applyAlignment="1">
      <alignment horizontal="center" vertical="center" wrapText="1"/>
    </xf>
    <xf numFmtId="0" fontId="22" fillId="0" borderId="10" xfId="0" applyFont="1" applyFill="1" applyBorder="1" applyAlignment="1">
      <alignment horizontal="left" vertical="center" wrapText="1"/>
    </xf>
    <xf numFmtId="0" fontId="24" fillId="0" borderId="11" xfId="0" applyFont="1" applyBorder="1" applyAlignment="1">
      <alignment/>
    </xf>
    <xf numFmtId="1" fontId="25" fillId="0" borderId="10" xfId="0" applyNumberFormat="1" applyFont="1" applyFill="1" applyBorder="1" applyAlignment="1">
      <alignment horizontal="center" vertical="center"/>
    </xf>
    <xf numFmtId="0" fontId="22" fillId="0" borderId="11" xfId="0" applyFont="1" applyFill="1" applyBorder="1" applyAlignment="1">
      <alignment horizontal="left" vertical="center" wrapText="1"/>
    </xf>
    <xf numFmtId="1" fontId="21" fillId="0" borderId="10" xfId="0" applyNumberFormat="1" applyFont="1" applyFill="1" applyBorder="1" applyAlignment="1">
      <alignment horizontal="left" vertical="center" wrapText="1"/>
    </xf>
    <xf numFmtId="1" fontId="22" fillId="0" borderId="10" xfId="0" applyNumberFormat="1" applyFont="1" applyFill="1" applyBorder="1" applyAlignment="1">
      <alignment horizontal="center" vertical="center"/>
    </xf>
    <xf numFmtId="1" fontId="22" fillId="33" borderId="13" xfId="0" applyNumberFormat="1" applyFont="1" applyFill="1" applyBorder="1" applyAlignment="1">
      <alignment horizontal="center" vertical="center" shrinkToFit="1"/>
    </xf>
    <xf numFmtId="1" fontId="21" fillId="0" borderId="10" xfId="0" applyNumberFormat="1" applyFont="1" applyFill="1" applyBorder="1" applyAlignment="1">
      <alignment horizontal="center" vertical="center"/>
    </xf>
    <xf numFmtId="1" fontId="21" fillId="0" borderId="11" xfId="0" applyNumberFormat="1" applyFont="1" applyFill="1" applyBorder="1" applyAlignment="1">
      <alignment horizontal="center" vertical="center" shrinkToFit="1"/>
    </xf>
    <xf numFmtId="0" fontId="0" fillId="0" borderId="11" xfId="0" applyFont="1" applyBorder="1" applyAlignment="1">
      <alignment/>
    </xf>
    <xf numFmtId="0" fontId="22" fillId="0" borderId="11" xfId="0" applyFont="1" applyFill="1" applyBorder="1" applyAlignment="1">
      <alignment horizontal="center" vertical="center"/>
    </xf>
    <xf numFmtId="0" fontId="22" fillId="0" borderId="12" xfId="0" applyFont="1" applyFill="1" applyBorder="1" applyAlignment="1">
      <alignment horizontal="center" vertical="center"/>
    </xf>
    <xf numFmtId="1" fontId="22" fillId="0" borderId="10" xfId="0" applyNumberFormat="1" applyFont="1" applyFill="1" applyBorder="1" applyAlignment="1">
      <alignment horizontal="left" vertical="center" wrapText="1"/>
    </xf>
    <xf numFmtId="1" fontId="12" fillId="0" borderId="10" xfId="0" applyNumberFormat="1" applyFont="1" applyFill="1" applyBorder="1" applyAlignment="1">
      <alignment horizontal="center" vertical="center"/>
    </xf>
    <xf numFmtId="0" fontId="12" fillId="0" borderId="11" xfId="0" applyFont="1" applyFill="1" applyBorder="1" applyAlignment="1">
      <alignment horizontal="center" vertical="center"/>
    </xf>
    <xf numFmtId="1" fontId="12" fillId="0" borderId="10" xfId="0" applyNumberFormat="1" applyFont="1" applyFill="1" applyBorder="1" applyAlignment="1">
      <alignment horizontal="left" vertical="center" wrapText="1"/>
    </xf>
    <xf numFmtId="0" fontId="9" fillId="0" borderId="10" xfId="0" applyFont="1" applyFill="1" applyBorder="1" applyAlignment="1">
      <alignment horizontal="left" vertical="center" wrapText="1"/>
    </xf>
    <xf numFmtId="1" fontId="21" fillId="0" borderId="11" xfId="0" applyNumberFormat="1" applyFont="1" applyFill="1" applyBorder="1" applyAlignment="1">
      <alignment horizontal="left" vertical="center" wrapText="1"/>
    </xf>
    <xf numFmtId="1" fontId="21" fillId="33" borderId="12" xfId="0" applyNumberFormat="1" applyFont="1" applyFill="1" applyBorder="1" applyAlignment="1">
      <alignment horizontal="center" vertical="center" shrinkToFit="1"/>
    </xf>
    <xf numFmtId="0" fontId="22" fillId="0" borderId="10" xfId="0" applyFont="1" applyBorder="1" applyAlignment="1">
      <alignment horizontal="left" vertical="distributed" wrapText="1"/>
    </xf>
    <xf numFmtId="0" fontId="10" fillId="34" borderId="12" xfId="0" applyFont="1" applyFill="1" applyBorder="1" applyAlignment="1">
      <alignment horizontal="center" vertical="center" wrapText="1"/>
    </xf>
    <xf numFmtId="0" fontId="10" fillId="34" borderId="11" xfId="0" applyFont="1" applyFill="1" applyBorder="1" applyAlignment="1">
      <alignment/>
    </xf>
    <xf numFmtId="0" fontId="11" fillId="0" borderId="11" xfId="0" applyFont="1" applyBorder="1" applyAlignment="1">
      <alignment vertical="top" wrapText="1"/>
    </xf>
    <xf numFmtId="0" fontId="18" fillId="0" borderId="11" xfId="0" applyFont="1" applyBorder="1" applyAlignment="1">
      <alignment/>
    </xf>
    <xf numFmtId="0" fontId="9" fillId="0" borderId="11" xfId="0" applyFont="1" applyBorder="1" applyAlignment="1">
      <alignment/>
    </xf>
    <xf numFmtId="0" fontId="15" fillId="34" borderId="11" xfId="0" applyFont="1" applyFill="1" applyBorder="1" applyAlignment="1">
      <alignment/>
    </xf>
    <xf numFmtId="0" fontId="23" fillId="0" borderId="0" xfId="0" applyFont="1" applyBorder="1" applyAlignment="1">
      <alignment horizontal="center" vertical="center" wrapText="1"/>
    </xf>
    <xf numFmtId="0" fontId="9" fillId="0" borderId="11" xfId="0" applyFont="1" applyFill="1" applyBorder="1" applyAlignment="1">
      <alignment/>
    </xf>
    <xf numFmtId="0" fontId="10" fillId="0" borderId="0" xfId="0" applyFont="1" applyFill="1" applyAlignment="1">
      <alignment/>
    </xf>
    <xf numFmtId="0" fontId="23" fillId="0" borderId="11" xfId="0" applyFont="1" applyBorder="1" applyAlignment="1">
      <alignment horizontal="center" vertical="center" wrapText="1"/>
    </xf>
    <xf numFmtId="0" fontId="10" fillId="0" borderId="11" xfId="0" applyFont="1" applyBorder="1" applyAlignment="1">
      <alignment horizontal="center" vertical="center" wrapText="1"/>
    </xf>
    <xf numFmtId="49" fontId="4" fillId="0" borderId="13" xfId="0" applyNumberFormat="1" applyFont="1" applyBorder="1" applyAlignment="1">
      <alignment/>
    </xf>
    <xf numFmtId="49" fontId="4" fillId="0" borderId="14" xfId="0" applyNumberFormat="1" applyFont="1" applyBorder="1" applyAlignment="1">
      <alignment/>
    </xf>
    <xf numFmtId="0" fontId="11" fillId="0" borderId="11" xfId="0" applyFont="1" applyBorder="1" applyAlignment="1">
      <alignment horizontal="center"/>
    </xf>
    <xf numFmtId="0" fontId="29" fillId="0" borderId="11" xfId="0" applyFont="1" applyBorder="1" applyAlignment="1">
      <alignment horizontal="center"/>
    </xf>
    <xf numFmtId="0" fontId="29" fillId="0" borderId="14" xfId="0" applyFont="1" applyBorder="1" applyAlignment="1">
      <alignment horizontal="center"/>
    </xf>
    <xf numFmtId="0" fontId="29" fillId="0" borderId="13" xfId="0" applyFont="1" applyBorder="1" applyAlignment="1">
      <alignment horizontal="center"/>
    </xf>
    <xf numFmtId="49" fontId="9" fillId="0" borderId="12" xfId="0" applyNumberFormat="1" applyFont="1" applyFill="1" applyBorder="1" applyAlignment="1">
      <alignment horizontal="center"/>
    </xf>
    <xf numFmtId="0" fontId="11" fillId="0" borderId="12" xfId="0" applyFont="1" applyFill="1" applyBorder="1" applyAlignment="1">
      <alignment wrapText="1"/>
    </xf>
    <xf numFmtId="0" fontId="31" fillId="0" borderId="11" xfId="0" applyFont="1" applyBorder="1" applyAlignment="1">
      <alignment horizontal="center" vertical="center" wrapText="1"/>
    </xf>
    <xf numFmtId="49" fontId="29" fillId="0" borderId="11" xfId="0" applyNumberFormat="1" applyFont="1" applyBorder="1" applyAlignment="1">
      <alignment horizontal="center"/>
    </xf>
    <xf numFmtId="49" fontId="29" fillId="0" borderId="15" xfId="0" applyNumberFormat="1" applyFont="1" applyFill="1" applyBorder="1" applyAlignment="1">
      <alignment horizontal="center"/>
    </xf>
    <xf numFmtId="49" fontId="29" fillId="0" borderId="11" xfId="0" applyNumberFormat="1" applyFont="1" applyFill="1" applyBorder="1" applyAlignment="1">
      <alignment horizontal="center"/>
    </xf>
    <xf numFmtId="0" fontId="33" fillId="0" borderId="0" xfId="0" applyFont="1" applyFill="1" applyAlignment="1" applyProtection="1">
      <alignment horizontal="right" vertical="top" wrapText="1"/>
      <protection locked="0"/>
    </xf>
    <xf numFmtId="0" fontId="33" fillId="0" borderId="0" xfId="0" applyFont="1" applyFill="1" applyAlignment="1" applyProtection="1">
      <alignment vertical="top" wrapText="1"/>
      <protection locked="0"/>
    </xf>
    <xf numFmtId="0" fontId="7" fillId="0" borderId="0" xfId="0" applyFont="1" applyFill="1" applyAlignment="1" applyProtection="1">
      <alignment/>
      <protection locked="0"/>
    </xf>
    <xf numFmtId="0" fontId="8" fillId="0" borderId="16" xfId="0" applyFont="1" applyFill="1" applyBorder="1" applyAlignment="1" applyProtection="1">
      <alignment horizontal="center" vertical="center" wrapText="1"/>
      <protection locked="0"/>
    </xf>
    <xf numFmtId="0" fontId="20" fillId="0" borderId="11" xfId="0" applyFont="1" applyBorder="1" applyAlignment="1">
      <alignment horizontal="center" vertical="top" wrapText="1"/>
    </xf>
    <xf numFmtId="0" fontId="9" fillId="0" borderId="11" xfId="0" applyFont="1" applyFill="1" applyBorder="1" applyAlignment="1">
      <alignment wrapText="1"/>
    </xf>
    <xf numFmtId="1" fontId="15" fillId="34" borderId="11" xfId="0" applyNumberFormat="1" applyFont="1" applyFill="1" applyBorder="1" applyAlignment="1">
      <alignment horizontal="left" vertical="center" wrapText="1"/>
    </xf>
    <xf numFmtId="0" fontId="6" fillId="0" borderId="0" xfId="0" applyFont="1" applyAlignment="1">
      <alignment/>
    </xf>
    <xf numFmtId="0" fontId="11" fillId="0" borderId="11" xfId="0" applyFont="1" applyFill="1" applyBorder="1" applyAlignment="1">
      <alignment wrapText="1"/>
    </xf>
    <xf numFmtId="0" fontId="27" fillId="0" borderId="0" xfId="0" applyFont="1" applyBorder="1" applyAlignment="1">
      <alignment/>
    </xf>
    <xf numFmtId="0" fontId="31" fillId="0" borderId="0" xfId="0" applyFont="1" applyFill="1" applyAlignment="1">
      <alignment/>
    </xf>
    <xf numFmtId="0" fontId="26" fillId="0" borderId="0" xfId="0" applyFont="1" applyFill="1" applyAlignment="1">
      <alignment/>
    </xf>
    <xf numFmtId="0" fontId="8" fillId="0" borderId="0" xfId="0" applyFont="1" applyAlignment="1">
      <alignment/>
    </xf>
    <xf numFmtId="49" fontId="9" fillId="0" borderId="11" xfId="0" applyNumberFormat="1" applyFont="1" applyBorder="1" applyAlignment="1">
      <alignment horizontal="center"/>
    </xf>
    <xf numFmtId="49" fontId="9" fillId="0" borderId="11" xfId="0" applyNumberFormat="1" applyFont="1" applyFill="1" applyBorder="1" applyAlignment="1">
      <alignment horizontal="center"/>
    </xf>
    <xf numFmtId="0" fontId="4" fillId="0" borderId="0" xfId="0" applyFont="1" applyFill="1" applyAlignment="1">
      <alignment/>
    </xf>
    <xf numFmtId="0" fontId="0" fillId="0" borderId="0" xfId="0" applyFill="1" applyAlignment="1">
      <alignment/>
    </xf>
    <xf numFmtId="49" fontId="9" fillId="0" borderId="17" xfId="0" applyNumberFormat="1" applyFont="1" applyFill="1" applyBorder="1" applyAlignment="1">
      <alignment horizontal="center"/>
    </xf>
    <xf numFmtId="0" fontId="15" fillId="0" borderId="17" xfId="0" applyFont="1" applyFill="1" applyBorder="1" applyAlignment="1">
      <alignment/>
    </xf>
    <xf numFmtId="49" fontId="9" fillId="0" borderId="15" xfId="0" applyNumberFormat="1" applyFont="1" applyFill="1" applyBorder="1" applyAlignment="1">
      <alignment horizontal="center"/>
    </xf>
    <xf numFmtId="0" fontId="9" fillId="0" borderId="11" xfId="0" applyFont="1" applyBorder="1" applyAlignment="1">
      <alignment horizontal="center"/>
    </xf>
    <xf numFmtId="0" fontId="15" fillId="0" borderId="18" xfId="0" applyFont="1" applyFill="1" applyBorder="1" applyAlignment="1">
      <alignment/>
    </xf>
    <xf numFmtId="0" fontId="98" fillId="0" borderId="11" xfId="53" applyFont="1" applyBorder="1" applyAlignment="1">
      <alignment horizontal="center"/>
      <protection/>
    </xf>
    <xf numFmtId="0" fontId="98" fillId="0" borderId="11" xfId="53" applyFont="1" applyBorder="1" applyAlignment="1">
      <alignment horizontal="left" wrapText="1"/>
      <protection/>
    </xf>
    <xf numFmtId="1" fontId="22" fillId="0" borderId="11" xfId="0" applyNumberFormat="1" applyFont="1" applyFill="1" applyBorder="1" applyAlignment="1">
      <alignment horizontal="center"/>
    </xf>
    <xf numFmtId="0" fontId="9" fillId="0" borderId="10" xfId="0" applyFont="1" applyBorder="1" applyAlignment="1">
      <alignment/>
    </xf>
    <xf numFmtId="49" fontId="12" fillId="35" borderId="19" xfId="0" applyNumberFormat="1" applyFont="1" applyFill="1" applyBorder="1" applyAlignment="1">
      <alignment horizontal="center" vertical="center"/>
    </xf>
    <xf numFmtId="49" fontId="12" fillId="35" borderId="19" xfId="0" applyNumberFormat="1" applyFont="1" applyFill="1" applyBorder="1" applyAlignment="1">
      <alignment horizontal="center" vertical="center" wrapText="1"/>
    </xf>
    <xf numFmtId="49" fontId="10" fillId="0" borderId="20" xfId="0" applyNumberFormat="1" applyFont="1" applyFill="1" applyBorder="1" applyAlignment="1" applyProtection="1">
      <alignment horizontal="center"/>
      <protection locked="0"/>
    </xf>
    <xf numFmtId="0" fontId="12" fillId="0" borderId="21" xfId="0" applyFont="1" applyFill="1" applyBorder="1" applyAlignment="1" applyProtection="1">
      <alignment/>
      <protection locked="0"/>
    </xf>
    <xf numFmtId="49" fontId="11" fillId="0" borderId="11"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wrapText="1"/>
    </xf>
    <xf numFmtId="0" fontId="8" fillId="0" borderId="11" xfId="0" applyFont="1" applyBorder="1" applyAlignment="1">
      <alignment horizontal="center" vertical="center" wrapText="1"/>
    </xf>
    <xf numFmtId="0" fontId="10" fillId="36" borderId="12" xfId="0" applyFont="1" applyFill="1" applyBorder="1" applyAlignment="1">
      <alignment wrapText="1"/>
    </xf>
    <xf numFmtId="0" fontId="15" fillId="36" borderId="11" xfId="0" applyFont="1" applyFill="1" applyBorder="1" applyAlignment="1">
      <alignment wrapText="1"/>
    </xf>
    <xf numFmtId="0" fontId="9" fillId="36" borderId="11" xfId="0" applyFont="1" applyFill="1" applyBorder="1" applyAlignment="1">
      <alignment/>
    </xf>
    <xf numFmtId="49" fontId="15" fillId="36" borderId="11" xfId="0" applyNumberFormat="1" applyFont="1" applyFill="1" applyBorder="1" applyAlignment="1">
      <alignment horizontal="center"/>
    </xf>
    <xf numFmtId="0" fontId="15" fillId="36" borderId="11" xfId="0" applyFont="1" applyFill="1" applyBorder="1" applyAlignment="1">
      <alignment/>
    </xf>
    <xf numFmtId="49" fontId="2" fillId="36" borderId="11" xfId="0" applyNumberFormat="1" applyFont="1" applyFill="1" applyBorder="1" applyAlignment="1">
      <alignment horizontal="center"/>
    </xf>
    <xf numFmtId="49" fontId="2" fillId="36" borderId="15"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2" xfId="0" applyNumberFormat="1" applyFont="1" applyFill="1" applyBorder="1" applyAlignment="1">
      <alignment horizontal="center"/>
    </xf>
    <xf numFmtId="0" fontId="15" fillId="0" borderId="12" xfId="0" applyFont="1" applyFill="1" applyBorder="1" applyAlignment="1">
      <alignment/>
    </xf>
    <xf numFmtId="0" fontId="22" fillId="0" borderId="11" xfId="0" applyFont="1" applyFill="1" applyBorder="1" applyAlignment="1">
      <alignment/>
    </xf>
    <xf numFmtId="1" fontId="9" fillId="0" borderId="10" xfId="0" applyNumberFormat="1" applyFont="1" applyBorder="1" applyAlignment="1">
      <alignment horizontal="center" vertical="center" wrapText="1"/>
    </xf>
    <xf numFmtId="1" fontId="22" fillId="33" borderId="11" xfId="0" applyNumberFormat="1" applyFont="1" applyFill="1" applyBorder="1" applyAlignment="1">
      <alignment horizontal="center" vertical="center" shrinkToFit="1"/>
    </xf>
    <xf numFmtId="0" fontId="9" fillId="0" borderId="10" xfId="0" applyFont="1" applyFill="1" applyBorder="1" applyAlignment="1">
      <alignment horizontal="center" vertical="center"/>
    </xf>
    <xf numFmtId="1" fontId="21" fillId="0" borderId="11" xfId="0" applyNumberFormat="1" applyFont="1" applyFill="1" applyBorder="1" applyAlignment="1">
      <alignment horizontal="center" vertical="center"/>
    </xf>
    <xf numFmtId="0" fontId="15" fillId="0" borderId="11" xfId="0" applyFont="1" applyFill="1" applyBorder="1" applyAlignment="1">
      <alignment horizontal="center" vertical="center"/>
    </xf>
    <xf numFmtId="1" fontId="9" fillId="0" borderId="11" xfId="0" applyNumberFormat="1" applyFont="1" applyFill="1" applyBorder="1" applyAlignment="1">
      <alignment horizontal="center" vertical="center"/>
    </xf>
    <xf numFmtId="0" fontId="30" fillId="0" borderId="11" xfId="0" applyFont="1" applyBorder="1" applyAlignment="1">
      <alignment/>
    </xf>
    <xf numFmtId="0" fontId="9" fillId="0" borderId="11" xfId="0" applyFont="1" applyBorder="1" applyAlignment="1">
      <alignment horizontal="center" vertical="center"/>
    </xf>
    <xf numFmtId="0" fontId="40" fillId="0" borderId="10" xfId="0" applyFont="1" applyFill="1" applyBorder="1" applyAlignment="1">
      <alignment horizontal="left" vertical="center" wrapText="1"/>
    </xf>
    <xf numFmtId="0" fontId="98" fillId="0" borderId="11" xfId="53" applyFont="1" applyBorder="1" applyAlignment="1">
      <alignment wrapText="1"/>
      <protection/>
    </xf>
    <xf numFmtId="0" fontId="11" fillId="0" borderId="11" xfId="0" applyNumberFormat="1" applyFont="1" applyFill="1" applyBorder="1" applyAlignment="1">
      <alignment horizontal="center" vertical="center" wrapText="1"/>
    </xf>
    <xf numFmtId="0" fontId="12" fillId="35" borderId="22" xfId="0" applyNumberFormat="1" applyFont="1" applyFill="1" applyBorder="1" applyAlignment="1">
      <alignment horizontal="center" wrapText="1"/>
    </xf>
    <xf numFmtId="0" fontId="15" fillId="35" borderId="22" xfId="0" applyNumberFormat="1" applyFont="1" applyFill="1" applyBorder="1" applyAlignment="1">
      <alignment horizontal="center" wrapText="1"/>
    </xf>
    <xf numFmtId="0" fontId="12" fillId="35" borderId="22" xfId="0" applyNumberFormat="1" applyFont="1" applyFill="1" applyBorder="1" applyAlignment="1">
      <alignment horizontal="center" vertical="center" wrapText="1"/>
    </xf>
    <xf numFmtId="0" fontId="15" fillId="35" borderId="23" xfId="0" applyNumberFormat="1" applyFont="1" applyFill="1" applyBorder="1" applyAlignment="1" applyProtection="1">
      <alignment/>
      <protection/>
    </xf>
    <xf numFmtId="0" fontId="15" fillId="35" borderId="24" xfId="0" applyNumberFormat="1" applyFont="1" applyFill="1" applyBorder="1" applyAlignment="1" applyProtection="1">
      <alignment/>
      <protection locked="0"/>
    </xf>
    <xf numFmtId="0" fontId="15" fillId="35" borderId="25" xfId="0" applyNumberFormat="1" applyFont="1" applyFill="1" applyBorder="1" applyAlignment="1" applyProtection="1">
      <alignment/>
      <protection locked="0"/>
    </xf>
    <xf numFmtId="0" fontId="11" fillId="0" borderId="11" xfId="0" applyNumberFormat="1" applyFont="1" applyFill="1" applyBorder="1" applyAlignment="1" applyProtection="1">
      <alignment/>
      <protection/>
    </xf>
    <xf numFmtId="0" fontId="11" fillId="0" borderId="11" xfId="0" applyNumberFormat="1" applyFont="1" applyFill="1" applyBorder="1" applyAlignment="1" applyProtection="1">
      <alignment/>
      <protection locked="0"/>
    </xf>
    <xf numFmtId="0" fontId="15" fillId="0" borderId="20" xfId="0" applyNumberFormat="1" applyFont="1" applyFill="1" applyBorder="1" applyAlignment="1" applyProtection="1">
      <alignment/>
      <protection locked="0"/>
    </xf>
    <xf numFmtId="0" fontId="15" fillId="0" borderId="26" xfId="0" applyNumberFormat="1" applyFont="1" applyBorder="1" applyAlignment="1" applyProtection="1">
      <alignment/>
      <protection/>
    </xf>
    <xf numFmtId="0" fontId="15" fillId="0" borderId="27" xfId="0" applyNumberFormat="1" applyFont="1" applyBorder="1" applyAlignment="1" applyProtection="1">
      <alignment/>
      <protection locked="0"/>
    </xf>
    <xf numFmtId="0" fontId="15" fillId="0" borderId="28" xfId="0" applyNumberFormat="1" applyFont="1" applyBorder="1" applyAlignment="1" applyProtection="1">
      <alignment/>
      <protection locked="0"/>
    </xf>
    <xf numFmtId="0" fontId="12" fillId="0" borderId="20" xfId="0" applyNumberFormat="1" applyFont="1" applyFill="1" applyBorder="1" applyAlignment="1" applyProtection="1">
      <alignment horizontal="center"/>
      <protection locked="0"/>
    </xf>
    <xf numFmtId="1" fontId="41" fillId="0" borderId="11" xfId="0" applyNumberFormat="1" applyFont="1" applyFill="1" applyBorder="1" applyAlignment="1">
      <alignment horizontal="center" vertical="center"/>
    </xf>
    <xf numFmtId="0" fontId="99" fillId="0" borderId="11" xfId="53" applyFont="1" applyBorder="1">
      <alignment/>
      <protection/>
    </xf>
    <xf numFmtId="1" fontId="42" fillId="0" borderId="11" xfId="0" applyNumberFormat="1" applyFont="1" applyFill="1" applyBorder="1" applyAlignment="1">
      <alignment horizontal="center" vertical="center"/>
    </xf>
    <xf numFmtId="0" fontId="44" fillId="0" borderId="11" xfId="0" applyFont="1" applyFill="1" applyBorder="1" applyAlignment="1">
      <alignment wrapText="1"/>
    </xf>
    <xf numFmtId="0" fontId="45" fillId="0" borderId="11" xfId="0" applyFont="1" applyBorder="1" applyAlignment="1">
      <alignment wrapText="1"/>
    </xf>
    <xf numFmtId="0" fontId="44" fillId="0" borderId="12" xfId="0" applyFont="1" applyFill="1" applyBorder="1" applyAlignment="1">
      <alignment wrapText="1"/>
    </xf>
    <xf numFmtId="0" fontId="44" fillId="0" borderId="11" xfId="0" applyFont="1" applyBorder="1" applyAlignment="1">
      <alignment vertical="top" wrapText="1"/>
    </xf>
    <xf numFmtId="0" fontId="44" fillId="0" borderId="11" xfId="0" applyFont="1" applyBorder="1" applyAlignment="1">
      <alignment wrapText="1"/>
    </xf>
    <xf numFmtId="49" fontId="9" fillId="5" borderId="11" xfId="0" applyNumberFormat="1" applyFont="1" applyFill="1" applyBorder="1" applyAlignment="1">
      <alignment horizontal="center"/>
    </xf>
    <xf numFmtId="0" fontId="9" fillId="5" borderId="17" xfId="0" applyFont="1" applyFill="1" applyBorder="1" applyAlignment="1">
      <alignment horizontal="center"/>
    </xf>
    <xf numFmtId="49" fontId="9" fillId="5" borderId="12" xfId="0" applyNumberFormat="1" applyFont="1" applyFill="1" applyBorder="1" applyAlignment="1">
      <alignment horizontal="center"/>
    </xf>
    <xf numFmtId="0" fontId="9" fillId="5" borderId="12" xfId="0" applyFont="1" applyFill="1" applyBorder="1" applyAlignment="1">
      <alignment horizontal="center"/>
    </xf>
    <xf numFmtId="49" fontId="15" fillId="5" borderId="17" xfId="0" applyNumberFormat="1" applyFont="1" applyFill="1" applyBorder="1" applyAlignment="1">
      <alignment/>
    </xf>
    <xf numFmtId="49" fontId="15" fillId="5" borderId="12" xfId="0" applyNumberFormat="1" applyFont="1" applyFill="1" applyBorder="1" applyAlignment="1">
      <alignment/>
    </xf>
    <xf numFmtId="0" fontId="23" fillId="0" borderId="12" xfId="0" applyFont="1" applyBorder="1" applyAlignment="1">
      <alignment horizontal="center" vertical="center" wrapText="1"/>
    </xf>
    <xf numFmtId="0" fontId="23" fillId="0" borderId="11" xfId="0" applyFont="1" applyFill="1" applyBorder="1" applyAlignment="1">
      <alignment horizontal="center" vertical="center" wrapText="1"/>
    </xf>
    <xf numFmtId="0" fontId="36" fillId="0" borderId="0" xfId="0" applyFont="1" applyAlignment="1">
      <alignment/>
    </xf>
    <xf numFmtId="49" fontId="36" fillId="11" borderId="10" xfId="0" applyNumberFormat="1" applyFont="1" applyFill="1" applyBorder="1" applyAlignment="1">
      <alignment horizontal="center"/>
    </xf>
    <xf numFmtId="0" fontId="36" fillId="11" borderId="29" xfId="0" applyFont="1" applyFill="1" applyBorder="1" applyAlignment="1">
      <alignment horizontal="center"/>
    </xf>
    <xf numFmtId="0" fontId="11" fillId="0" borderId="12" xfId="0" applyFont="1" applyBorder="1" applyAlignment="1">
      <alignment wrapText="1"/>
    </xf>
    <xf numFmtId="0" fontId="9" fillId="0" borderId="18" xfId="0" applyFont="1" applyFill="1" applyBorder="1" applyAlignment="1">
      <alignment wrapText="1"/>
    </xf>
    <xf numFmtId="0" fontId="30" fillId="0" borderId="0" xfId="0" applyFont="1" applyAlignment="1">
      <alignment/>
    </xf>
    <xf numFmtId="0" fontId="24" fillId="0" borderId="0" xfId="0" applyFont="1" applyAlignment="1">
      <alignment/>
    </xf>
    <xf numFmtId="0" fontId="30" fillId="0" borderId="0" xfId="0" applyFont="1" applyFill="1" applyAlignment="1">
      <alignment/>
    </xf>
    <xf numFmtId="0" fontId="24" fillId="0" borderId="0" xfId="0" applyFont="1" applyFill="1" applyAlignment="1">
      <alignment/>
    </xf>
    <xf numFmtId="0" fontId="0" fillId="0" borderId="0" xfId="0" applyFont="1" applyAlignment="1">
      <alignment/>
    </xf>
    <xf numFmtId="49" fontId="10" fillId="0" borderId="11"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49" fontId="20" fillId="0" borderId="15" xfId="0" applyNumberFormat="1" applyFont="1" applyFill="1" applyBorder="1" applyAlignment="1">
      <alignment horizontal="center"/>
    </xf>
    <xf numFmtId="0" fontId="9" fillId="0" borderId="11" xfId="0" applyFont="1" applyBorder="1" applyAlignment="1">
      <alignment wrapText="1"/>
    </xf>
    <xf numFmtId="49" fontId="39" fillId="0" borderId="10" xfId="0" applyNumberFormat="1" applyFont="1" applyBorder="1" applyAlignment="1">
      <alignment horizontal="center"/>
    </xf>
    <xf numFmtId="0" fontId="41" fillId="0" borderId="11" xfId="0" applyFont="1" applyFill="1" applyBorder="1" applyAlignment="1">
      <alignment wrapText="1"/>
    </xf>
    <xf numFmtId="49" fontId="41" fillId="0" borderId="11" xfId="0" applyNumberFormat="1" applyFont="1" applyBorder="1" applyAlignment="1">
      <alignment horizontal="center"/>
    </xf>
    <xf numFmtId="49" fontId="41" fillId="0" borderId="15" xfId="0" applyNumberFormat="1" applyFont="1" applyFill="1" applyBorder="1" applyAlignment="1">
      <alignment horizontal="center"/>
    </xf>
    <xf numFmtId="49" fontId="41" fillId="0" borderId="30" xfId="0" applyNumberFormat="1" applyFont="1" applyFill="1" applyBorder="1" applyAlignment="1">
      <alignment horizontal="center"/>
    </xf>
    <xf numFmtId="0" fontId="41" fillId="0" borderId="11" xfId="0" applyFont="1" applyBorder="1" applyAlignment="1">
      <alignment wrapText="1"/>
    </xf>
    <xf numFmtId="0" fontId="41" fillId="0" borderId="12" xfId="0" applyFont="1" applyFill="1" applyBorder="1" applyAlignment="1">
      <alignment wrapText="1"/>
    </xf>
    <xf numFmtId="0" fontId="0" fillId="0" borderId="0" xfId="0" applyFill="1" applyBorder="1" applyAlignment="1">
      <alignment/>
    </xf>
    <xf numFmtId="0" fontId="15" fillId="0" borderId="0" xfId="0" applyFont="1" applyFill="1" applyBorder="1" applyAlignment="1">
      <alignment/>
    </xf>
    <xf numFmtId="0" fontId="43" fillId="0" borderId="0" xfId="0" applyFont="1" applyBorder="1" applyAlignment="1">
      <alignment/>
    </xf>
    <xf numFmtId="0" fontId="44" fillId="0" borderId="0" xfId="0" applyFont="1" applyBorder="1" applyAlignment="1">
      <alignment vertical="top" wrapText="1"/>
    </xf>
    <xf numFmtId="0" fontId="46" fillId="0" borderId="0" xfId="0" applyFont="1" applyBorder="1" applyAlignment="1">
      <alignment vertical="top" wrapText="1"/>
    </xf>
    <xf numFmtId="0" fontId="1" fillId="0" borderId="0" xfId="0" applyFont="1" applyAlignment="1">
      <alignment horizontal="right"/>
    </xf>
    <xf numFmtId="0" fontId="8" fillId="0" borderId="0" xfId="0" applyFont="1" applyAlignment="1">
      <alignment horizontal="right"/>
    </xf>
    <xf numFmtId="0" fontId="26" fillId="0" borderId="0" xfId="0" applyFont="1" applyAlignment="1">
      <alignment horizontal="right"/>
    </xf>
    <xf numFmtId="0" fontId="49" fillId="0" borderId="0" xfId="0" applyFont="1" applyFill="1" applyAlignment="1" applyProtection="1">
      <alignment horizontal="right" vertical="top" wrapText="1"/>
      <protection locked="0"/>
    </xf>
    <xf numFmtId="0" fontId="11" fillId="0" borderId="18" xfId="0" applyFont="1" applyBorder="1" applyAlignment="1">
      <alignment wrapText="1"/>
    </xf>
    <xf numFmtId="0" fontId="41" fillId="0" borderId="11" xfId="0" applyFont="1" applyBorder="1" applyAlignment="1">
      <alignment vertical="top" wrapText="1"/>
    </xf>
    <xf numFmtId="49" fontId="41" fillId="0" borderId="11" xfId="0" applyNumberFormat="1" applyFont="1" applyFill="1" applyBorder="1" applyAlignment="1">
      <alignment horizontal="center"/>
    </xf>
    <xf numFmtId="49" fontId="41" fillId="0" borderId="17" xfId="0" applyNumberFormat="1" applyFont="1" applyFill="1" applyBorder="1" applyAlignment="1">
      <alignment horizontal="center"/>
    </xf>
    <xf numFmtId="49" fontId="41" fillId="0" borderId="12" xfId="0" applyNumberFormat="1" applyFont="1" applyFill="1" applyBorder="1" applyAlignment="1">
      <alignment horizontal="center" wrapText="1"/>
    </xf>
    <xf numFmtId="49" fontId="41" fillId="0" borderId="12" xfId="0" applyNumberFormat="1" applyFont="1" applyFill="1" applyBorder="1" applyAlignment="1">
      <alignment horizontal="center"/>
    </xf>
    <xf numFmtId="49" fontId="48" fillId="0" borderId="11" xfId="0" applyNumberFormat="1" applyFont="1" applyBorder="1" applyAlignment="1">
      <alignment horizontal="center"/>
    </xf>
    <xf numFmtId="0" fontId="41" fillId="0" borderId="17" xfId="0" applyFont="1" applyFill="1" applyBorder="1" applyAlignment="1">
      <alignment horizontal="center"/>
    </xf>
    <xf numFmtId="0" fontId="41" fillId="0" borderId="11" xfId="0" applyFont="1" applyBorder="1" applyAlignment="1">
      <alignment/>
    </xf>
    <xf numFmtId="0" fontId="41" fillId="0" borderId="15" xfId="0" applyFont="1" applyFill="1" applyBorder="1" applyAlignment="1">
      <alignment horizontal="center"/>
    </xf>
    <xf numFmtId="49" fontId="41" fillId="0" borderId="11" xfId="0" applyNumberFormat="1" applyFont="1" applyFill="1" applyBorder="1" applyAlignment="1">
      <alignment horizontal="center" vertical="center"/>
    </xf>
    <xf numFmtId="49" fontId="41" fillId="0" borderId="12" xfId="0" applyNumberFormat="1" applyFont="1" applyFill="1" applyBorder="1" applyAlignment="1">
      <alignment horizontal="center" vertical="center"/>
    </xf>
    <xf numFmtId="49" fontId="37" fillId="37" borderId="11" xfId="0" applyNumberFormat="1" applyFont="1" applyFill="1" applyBorder="1" applyAlignment="1">
      <alignment horizontal="center"/>
    </xf>
    <xf numFmtId="49" fontId="37" fillId="37" borderId="11" xfId="0" applyNumberFormat="1" applyFont="1" applyFill="1" applyBorder="1" applyAlignment="1">
      <alignment horizontal="center" vertical="top" wrapText="1"/>
    </xf>
    <xf numFmtId="0" fontId="37" fillId="37" borderId="11" xfId="0" applyFont="1" applyFill="1" applyBorder="1" applyAlignment="1">
      <alignment vertical="top" wrapText="1"/>
    </xf>
    <xf numFmtId="0" fontId="27" fillId="0" borderId="0" xfId="0" applyFont="1" applyAlignment="1">
      <alignment/>
    </xf>
    <xf numFmtId="0" fontId="41" fillId="0" borderId="11" xfId="0" applyFont="1" applyFill="1" applyBorder="1" applyAlignment="1">
      <alignment horizontal="center" wrapText="1"/>
    </xf>
    <xf numFmtId="0" fontId="41" fillId="0" borderId="11" xfId="0" applyFont="1" applyFill="1" applyBorder="1" applyAlignment="1">
      <alignment vertical="top" wrapText="1"/>
    </xf>
    <xf numFmtId="0" fontId="98" fillId="0" borderId="11" xfId="53" applyFont="1" applyBorder="1">
      <alignment/>
      <protection/>
    </xf>
    <xf numFmtId="0" fontId="9" fillId="0" borderId="17" xfId="0" applyFont="1" applyFill="1" applyBorder="1" applyAlignment="1">
      <alignment wrapText="1"/>
    </xf>
    <xf numFmtId="49" fontId="29" fillId="0" borderId="10" xfId="0" applyNumberFormat="1" applyFont="1" applyBorder="1" applyAlignment="1">
      <alignment horizontal="center"/>
    </xf>
    <xf numFmtId="0" fontId="10" fillId="0" borderId="0" xfId="0" applyFont="1" applyAlignment="1">
      <alignment wrapText="1"/>
    </xf>
    <xf numFmtId="49" fontId="39" fillId="0" borderId="11" xfId="0" applyNumberFormat="1" applyFont="1" applyFill="1" applyBorder="1" applyAlignment="1">
      <alignment horizontal="center"/>
    </xf>
    <xf numFmtId="49" fontId="15" fillId="0" borderId="0" xfId="0" applyNumberFormat="1" applyFont="1" applyFill="1" applyBorder="1" applyAlignment="1">
      <alignment horizontal="center"/>
    </xf>
    <xf numFmtId="0" fontId="98" fillId="0" borderId="31" xfId="53" applyFont="1" applyBorder="1" applyAlignment="1">
      <alignment horizontal="center"/>
      <protection/>
    </xf>
    <xf numFmtId="0" fontId="98" fillId="0" borderId="31" xfId="53" applyFont="1" applyBorder="1" applyAlignment="1">
      <alignment horizontal="left" wrapText="1"/>
      <protection/>
    </xf>
    <xf numFmtId="0" fontId="12" fillId="4" borderId="10" xfId="0" applyFont="1" applyFill="1" applyBorder="1" applyAlignment="1">
      <alignment horizontal="center" vertical="center" wrapText="1"/>
    </xf>
    <xf numFmtId="1" fontId="12" fillId="4" borderId="10" xfId="0" applyNumberFormat="1" applyFont="1" applyFill="1" applyBorder="1" applyAlignment="1">
      <alignment horizontal="center" vertical="center" wrapText="1"/>
    </xf>
    <xf numFmtId="1" fontId="12" fillId="4" borderId="11" xfId="0" applyNumberFormat="1" applyFont="1" applyFill="1" applyBorder="1" applyAlignment="1">
      <alignment horizontal="center" vertical="center"/>
    </xf>
    <xf numFmtId="0" fontId="12" fillId="4" borderId="11" xfId="0" applyFont="1" applyFill="1" applyBorder="1" applyAlignment="1">
      <alignment horizontal="center" vertical="center" wrapText="1"/>
    </xf>
    <xf numFmtId="1" fontId="12" fillId="4" borderId="11" xfId="0" applyNumberFormat="1" applyFont="1" applyFill="1" applyBorder="1" applyAlignment="1">
      <alignment horizontal="center" vertical="center" shrinkToFit="1"/>
    </xf>
    <xf numFmtId="0" fontId="12" fillId="4" borderId="11" xfId="0" applyFont="1" applyFill="1" applyBorder="1" applyAlignment="1">
      <alignment horizontal="center" vertical="center"/>
    </xf>
    <xf numFmtId="1" fontId="12" fillId="4" borderId="11" xfId="0" applyNumberFormat="1" applyFont="1" applyFill="1" applyBorder="1" applyAlignment="1">
      <alignment horizontal="left" vertical="center" wrapText="1"/>
    </xf>
    <xf numFmtId="1" fontId="12" fillId="4" borderId="14" xfId="0" applyNumberFormat="1" applyFont="1" applyFill="1" applyBorder="1" applyAlignment="1">
      <alignment horizontal="center" vertical="center"/>
    </xf>
    <xf numFmtId="1" fontId="12" fillId="4" borderId="10" xfId="0" applyNumberFormat="1" applyFont="1" applyFill="1" applyBorder="1" applyAlignment="1">
      <alignment horizontal="center" vertical="center"/>
    </xf>
    <xf numFmtId="0" fontId="98" fillId="3" borderId="11" xfId="53" applyFont="1" applyFill="1" applyBorder="1" applyAlignment="1">
      <alignment horizontal="center"/>
      <protection/>
    </xf>
    <xf numFmtId="0" fontId="100" fillId="3" borderId="11" xfId="53" applyFont="1" applyFill="1" applyBorder="1" applyAlignment="1">
      <alignment horizontal="left" wrapText="1"/>
      <protection/>
    </xf>
    <xf numFmtId="1" fontId="42" fillId="3" borderId="10" xfId="0" applyNumberFormat="1" applyFont="1" applyFill="1" applyBorder="1" applyAlignment="1">
      <alignment horizontal="center"/>
    </xf>
    <xf numFmtId="0" fontId="12" fillId="7" borderId="11" xfId="0" applyFont="1" applyFill="1" applyBorder="1" applyAlignment="1">
      <alignment horizontal="center" vertical="center"/>
    </xf>
    <xf numFmtId="1" fontId="12" fillId="7" borderId="11" xfId="0" applyNumberFormat="1" applyFont="1" applyFill="1" applyBorder="1" applyAlignment="1">
      <alignment horizontal="left" vertical="center" wrapText="1"/>
    </xf>
    <xf numFmtId="1" fontId="12" fillId="7" borderId="10" xfId="0" applyNumberFormat="1" applyFont="1" applyFill="1" applyBorder="1" applyAlignment="1">
      <alignment horizontal="center" vertical="center"/>
    </xf>
    <xf numFmtId="0" fontId="50" fillId="0" borderId="10" xfId="0" applyFont="1" applyFill="1" applyBorder="1" applyAlignment="1">
      <alignment horizontal="left" vertical="center" wrapText="1"/>
    </xf>
    <xf numFmtId="1" fontId="15" fillId="0" borderId="10" xfId="0" applyNumberFormat="1" applyFont="1" applyBorder="1" applyAlignment="1">
      <alignment horizontal="center" vertical="center" wrapText="1"/>
    </xf>
    <xf numFmtId="1" fontId="15" fillId="0" borderId="10" xfId="0" applyNumberFormat="1" applyFont="1" applyFill="1" applyBorder="1" applyAlignment="1">
      <alignment horizontal="center" vertical="center"/>
    </xf>
    <xf numFmtId="0" fontId="12" fillId="0" borderId="10" xfId="0" applyFont="1" applyFill="1" applyBorder="1" applyAlignment="1">
      <alignment horizontal="left" vertical="center" wrapText="1"/>
    </xf>
    <xf numFmtId="0" fontId="11" fillId="0" borderId="10" xfId="0" applyFont="1" applyFill="1" applyBorder="1" applyAlignment="1">
      <alignment wrapText="1"/>
    </xf>
    <xf numFmtId="0" fontId="44" fillId="0" borderId="11" xfId="0" applyFont="1" applyBorder="1" applyAlignment="1">
      <alignment/>
    </xf>
    <xf numFmtId="49" fontId="44" fillId="0" borderId="11" xfId="0" applyNumberFormat="1" applyFont="1" applyFill="1" applyBorder="1" applyAlignment="1">
      <alignment horizontal="left" wrapText="1"/>
    </xf>
    <xf numFmtId="0" fontId="11" fillId="0" borderId="12" xfId="0" applyFont="1" applyBorder="1" applyAlignment="1">
      <alignment horizontal="center" vertical="center"/>
    </xf>
    <xf numFmtId="0" fontId="10" fillId="34" borderId="12" xfId="0" applyFont="1" applyFill="1" applyBorder="1" applyAlignment="1">
      <alignment horizontal="center" vertical="center"/>
    </xf>
    <xf numFmtId="0" fontId="10" fillId="0" borderId="12" xfId="0" applyFont="1" applyBorder="1" applyAlignment="1">
      <alignment horizontal="center" vertical="center"/>
    </xf>
    <xf numFmtId="1" fontId="15" fillId="34" borderId="10" xfId="0" applyNumberFormat="1" applyFont="1" applyFill="1" applyBorder="1" applyAlignment="1">
      <alignment horizontal="center" vertical="center"/>
    </xf>
    <xf numFmtId="49" fontId="15" fillId="10" borderId="11" xfId="0" applyNumberFormat="1" applyFont="1" applyFill="1" applyBorder="1" applyAlignment="1">
      <alignment horizontal="center"/>
    </xf>
    <xf numFmtId="49" fontId="15" fillId="10" borderId="17" xfId="0" applyNumberFormat="1" applyFont="1" applyFill="1" applyBorder="1" applyAlignment="1">
      <alignment horizontal="center"/>
    </xf>
    <xf numFmtId="49" fontId="15" fillId="10" borderId="12" xfId="0" applyNumberFormat="1" applyFont="1" applyFill="1" applyBorder="1" applyAlignment="1">
      <alignment horizontal="center"/>
    </xf>
    <xf numFmtId="49" fontId="12" fillId="10" borderId="11" xfId="0" applyNumberFormat="1" applyFont="1" applyFill="1" applyBorder="1" applyAlignment="1">
      <alignment horizontal="center"/>
    </xf>
    <xf numFmtId="49" fontId="12" fillId="10" borderId="17" xfId="0" applyNumberFormat="1" applyFont="1" applyFill="1" applyBorder="1" applyAlignment="1">
      <alignment horizontal="center"/>
    </xf>
    <xf numFmtId="49" fontId="12" fillId="10" borderId="12" xfId="0" applyNumberFormat="1" applyFont="1" applyFill="1" applyBorder="1" applyAlignment="1">
      <alignment horizontal="center"/>
    </xf>
    <xf numFmtId="49" fontId="12" fillId="5" borderId="11" xfId="0" applyNumberFormat="1" applyFont="1" applyFill="1" applyBorder="1" applyAlignment="1">
      <alignment horizontal="center"/>
    </xf>
    <xf numFmtId="49" fontId="12" fillId="5" borderId="17" xfId="0" applyNumberFormat="1" applyFont="1" applyFill="1" applyBorder="1" applyAlignment="1">
      <alignment/>
    </xf>
    <xf numFmtId="49" fontId="12" fillId="5" borderId="12" xfId="0" applyNumberFormat="1" applyFont="1" applyFill="1" applyBorder="1" applyAlignment="1">
      <alignment/>
    </xf>
    <xf numFmtId="49" fontId="15" fillId="10" borderId="15" xfId="0" applyNumberFormat="1" applyFont="1" applyFill="1" applyBorder="1" applyAlignment="1">
      <alignment horizontal="center"/>
    </xf>
    <xf numFmtId="49" fontId="12" fillId="10" borderId="15" xfId="0" applyNumberFormat="1" applyFont="1" applyFill="1" applyBorder="1" applyAlignment="1">
      <alignment horizontal="center"/>
    </xf>
    <xf numFmtId="49" fontId="12" fillId="10" borderId="30" xfId="0" applyNumberFormat="1" applyFont="1" applyFill="1" applyBorder="1" applyAlignment="1">
      <alignment horizontal="center"/>
    </xf>
    <xf numFmtId="0" fontId="41" fillId="5" borderId="11" xfId="0" applyFont="1" applyFill="1" applyBorder="1" applyAlignment="1">
      <alignment horizontal="center"/>
    </xf>
    <xf numFmtId="49" fontId="41" fillId="5" borderId="11" xfId="0" applyNumberFormat="1" applyFont="1" applyFill="1" applyBorder="1" applyAlignment="1">
      <alignment horizontal="center"/>
    </xf>
    <xf numFmtId="0" fontId="15" fillId="10" borderId="17" xfId="0" applyFont="1" applyFill="1" applyBorder="1" applyAlignment="1">
      <alignment horizontal="center"/>
    </xf>
    <xf numFmtId="49" fontId="9" fillId="10" borderId="11" xfId="0" applyNumberFormat="1" applyFont="1" applyFill="1" applyBorder="1" applyAlignment="1">
      <alignment horizontal="center"/>
    </xf>
    <xf numFmtId="0" fontId="9" fillId="10" borderId="11" xfId="0" applyFont="1" applyFill="1" applyBorder="1" applyAlignment="1">
      <alignment horizontal="center"/>
    </xf>
    <xf numFmtId="0" fontId="15" fillId="10" borderId="11" xfId="0" applyFont="1" applyFill="1" applyBorder="1" applyAlignment="1">
      <alignment horizontal="center"/>
    </xf>
    <xf numFmtId="49" fontId="9" fillId="4" borderId="11" xfId="0" applyNumberFormat="1" applyFont="1" applyFill="1" applyBorder="1" applyAlignment="1">
      <alignment horizontal="center"/>
    </xf>
    <xf numFmtId="49" fontId="9" fillId="4" borderId="17" xfId="0" applyNumberFormat="1" applyFont="1" applyFill="1" applyBorder="1" applyAlignment="1">
      <alignment horizontal="center"/>
    </xf>
    <xf numFmtId="49" fontId="9" fillId="4" borderId="12" xfId="0" applyNumberFormat="1" applyFont="1" applyFill="1" applyBorder="1" applyAlignment="1">
      <alignment horizontal="center"/>
    </xf>
    <xf numFmtId="0" fontId="9" fillId="0" borderId="11" xfId="0" applyFont="1" applyBorder="1" applyAlignment="1">
      <alignment vertical="center"/>
    </xf>
    <xf numFmtId="0" fontId="20" fillId="0" borderId="11" xfId="0" applyFont="1" applyFill="1" applyBorder="1" applyAlignment="1">
      <alignment wrapText="1"/>
    </xf>
    <xf numFmtId="0" fontId="29" fillId="0" borderId="11" xfId="0" applyFont="1" applyFill="1" applyBorder="1" applyAlignment="1">
      <alignment/>
    </xf>
    <xf numFmtId="0" fontId="29" fillId="0" borderId="0" xfId="0" applyFont="1" applyFill="1" applyAlignment="1">
      <alignment/>
    </xf>
    <xf numFmtId="0" fontId="10" fillId="0" borderId="0" xfId="0" applyFont="1" applyAlignment="1">
      <alignment horizontal="left" wrapText="1"/>
    </xf>
    <xf numFmtId="0" fontId="11" fillId="0" borderId="17" xfId="0" applyFont="1" applyBorder="1" applyAlignment="1">
      <alignment wrapText="1"/>
    </xf>
    <xf numFmtId="0" fontId="10" fillId="0" borderId="11" xfId="0" applyFont="1" applyBorder="1" applyAlignment="1">
      <alignment wrapText="1"/>
    </xf>
    <xf numFmtId="0" fontId="10" fillId="0" borderId="0" xfId="0" applyFont="1" applyFill="1" applyAlignment="1">
      <alignment horizontal="center"/>
    </xf>
    <xf numFmtId="0" fontId="41" fillId="0" borderId="17" xfId="0" applyFont="1" applyFill="1" applyBorder="1" applyAlignment="1">
      <alignment horizontal="center" wrapText="1"/>
    </xf>
    <xf numFmtId="0" fontId="10" fillId="0" borderId="11" xfId="0" applyFont="1" applyBorder="1" applyAlignment="1">
      <alignment horizontal="center" vertical="center"/>
    </xf>
    <xf numFmtId="0" fontId="9" fillId="0" borderId="11" xfId="0" applyFont="1" applyFill="1" applyBorder="1" applyAlignment="1">
      <alignment horizontal="center"/>
    </xf>
    <xf numFmtId="49" fontId="20" fillId="0" borderId="11" xfId="0" applyNumberFormat="1" applyFont="1" applyBorder="1" applyAlignment="1">
      <alignment horizontal="center"/>
    </xf>
    <xf numFmtId="49" fontId="11" fillId="0" borderId="11" xfId="0" applyNumberFormat="1" applyFont="1" applyBorder="1" applyAlignment="1">
      <alignment horizontal="center"/>
    </xf>
    <xf numFmtId="0" fontId="11" fillId="36" borderId="11" xfId="0" applyFont="1" applyFill="1" applyBorder="1" applyAlignment="1">
      <alignment vertical="center" wrapText="1"/>
    </xf>
    <xf numFmtId="0" fontId="31" fillId="0" borderId="12" xfId="0" applyFont="1" applyBorder="1" applyAlignment="1">
      <alignment horizontal="center" vertical="center" wrapText="1"/>
    </xf>
    <xf numFmtId="0" fontId="31" fillId="0" borderId="17" xfId="0" applyFont="1" applyBorder="1" applyAlignment="1">
      <alignment horizontal="center" vertical="center" wrapText="1"/>
    </xf>
    <xf numFmtId="0" fontId="53" fillId="0" borderId="11" xfId="0" applyFont="1" applyBorder="1" applyAlignment="1" applyProtection="1">
      <alignment horizontal="center" vertical="center" wrapText="1"/>
      <protection locked="0"/>
    </xf>
    <xf numFmtId="0" fontId="11" fillId="36" borderId="12" xfId="0" applyFont="1" applyFill="1" applyBorder="1" applyAlignment="1">
      <alignment vertical="center" wrapText="1"/>
    </xf>
    <xf numFmtId="0" fontId="15" fillId="36" borderId="17" xfId="0" applyFont="1" applyFill="1" applyBorder="1" applyAlignment="1">
      <alignment horizontal="center" vertical="center"/>
    </xf>
    <xf numFmtId="0" fontId="35" fillId="36" borderId="11" xfId="0" applyFont="1" applyFill="1" applyBorder="1" applyAlignment="1" applyProtection="1">
      <alignment vertical="center" wrapText="1"/>
      <protection locked="0"/>
    </xf>
    <xf numFmtId="0" fontId="0" fillId="36" borderId="11" xfId="0" applyFill="1" applyBorder="1" applyAlignment="1">
      <alignment/>
    </xf>
    <xf numFmtId="0" fontId="20" fillId="0" borderId="10" xfId="0" applyFont="1" applyBorder="1" applyAlignment="1">
      <alignment horizontal="center" vertical="top" wrapText="1"/>
    </xf>
    <xf numFmtId="0" fontId="51" fillId="38" borderId="11" xfId="0" applyFont="1" applyFill="1" applyBorder="1" applyAlignment="1">
      <alignment/>
    </xf>
    <xf numFmtId="0" fontId="52" fillId="38" borderId="11" xfId="0" applyFont="1" applyFill="1" applyBorder="1" applyAlignment="1">
      <alignment vertical="top" wrapText="1"/>
    </xf>
    <xf numFmtId="0" fontId="37" fillId="38" borderId="11" xfId="0" applyFont="1" applyFill="1" applyBorder="1" applyAlignment="1">
      <alignment vertical="top" wrapText="1"/>
    </xf>
    <xf numFmtId="0" fontId="48" fillId="0" borderId="11" xfId="0" applyFont="1" applyBorder="1" applyAlignment="1">
      <alignment horizontal="center" wrapText="1"/>
    </xf>
    <xf numFmtId="0" fontId="41" fillId="0" borderId="11" xfId="0" applyFont="1" applyBorder="1" applyAlignment="1">
      <alignment horizontal="center" wrapText="1"/>
    </xf>
    <xf numFmtId="0" fontId="41" fillId="0" borderId="17" xfId="0" applyFont="1" applyBorder="1" applyAlignment="1">
      <alignment horizontal="center" wrapText="1"/>
    </xf>
    <xf numFmtId="0" fontId="41" fillId="33" borderId="11" xfId="0" applyFont="1" applyFill="1" applyBorder="1" applyAlignment="1">
      <alignment horizontal="center" wrapText="1"/>
    </xf>
    <xf numFmtId="0" fontId="41" fillId="0" borderId="11" xfId="0" applyFont="1" applyFill="1" applyBorder="1" applyAlignment="1">
      <alignment horizontal="center"/>
    </xf>
    <xf numFmtId="0" fontId="20" fillId="0" borderId="11" xfId="0" applyFont="1" applyBorder="1" applyAlignment="1">
      <alignment wrapText="1"/>
    </xf>
    <xf numFmtId="0" fontId="9" fillId="0" borderId="10" xfId="0" applyFont="1" applyBorder="1" applyAlignment="1">
      <alignment horizontal="center" vertical="center" wrapText="1"/>
    </xf>
    <xf numFmtId="0" fontId="9" fillId="0" borderId="11" xfId="0" applyFont="1" applyFill="1" applyBorder="1" applyAlignment="1">
      <alignment horizontal="center" wrapText="1"/>
    </xf>
    <xf numFmtId="0" fontId="15" fillId="0" borderId="11" xfId="0" applyFont="1" applyBorder="1" applyAlignment="1">
      <alignment/>
    </xf>
    <xf numFmtId="0" fontId="12" fillId="0" borderId="0" xfId="0" applyFont="1" applyAlignment="1">
      <alignment/>
    </xf>
    <xf numFmtId="0" fontId="9" fillId="0" borderId="17" xfId="0" applyFont="1" applyBorder="1" applyAlignment="1">
      <alignment wrapText="1"/>
    </xf>
    <xf numFmtId="49" fontId="20" fillId="0" borderId="32" xfId="0" applyNumberFormat="1" applyFont="1" applyFill="1" applyBorder="1" applyAlignment="1">
      <alignment horizontal="center"/>
    </xf>
    <xf numFmtId="0" fontId="12" fillId="0" borderId="0" xfId="0" applyFont="1" applyAlignment="1">
      <alignment horizontal="center"/>
    </xf>
    <xf numFmtId="49" fontId="23" fillId="0" borderId="11" xfId="0" applyNumberFormat="1" applyFont="1" applyFill="1" applyBorder="1" applyAlignment="1">
      <alignment horizontal="center" wrapText="1"/>
    </xf>
    <xf numFmtId="0" fontId="51" fillId="0" borderId="0" xfId="0" applyFont="1" applyFill="1" applyBorder="1" applyAlignment="1">
      <alignment/>
    </xf>
    <xf numFmtId="0" fontId="52" fillId="0" borderId="0" xfId="0" applyFont="1" applyFill="1" applyBorder="1" applyAlignment="1">
      <alignment vertical="top" wrapText="1"/>
    </xf>
    <xf numFmtId="0" fontId="37" fillId="0" borderId="0" xfId="0" applyFont="1" applyFill="1" applyBorder="1" applyAlignment="1">
      <alignment vertical="top" wrapText="1"/>
    </xf>
    <xf numFmtId="0" fontId="54" fillId="0" borderId="0" xfId="0" applyFont="1" applyAlignment="1">
      <alignment horizontal="center"/>
    </xf>
    <xf numFmtId="49" fontId="15" fillId="0" borderId="31" xfId="0" applyNumberFormat="1" applyFont="1" applyBorder="1" applyAlignment="1">
      <alignment horizontal="center"/>
    </xf>
    <xf numFmtId="49" fontId="15" fillId="0" borderId="31" xfId="0" applyNumberFormat="1" applyFont="1" applyFill="1" applyBorder="1" applyAlignment="1">
      <alignment horizontal="center"/>
    </xf>
    <xf numFmtId="0" fontId="41" fillId="0" borderId="11" xfId="0" applyFont="1" applyFill="1" applyBorder="1" applyAlignment="1">
      <alignment/>
    </xf>
    <xf numFmtId="49" fontId="48" fillId="0" borderId="15" xfId="0" applyNumberFormat="1" applyFont="1" applyFill="1" applyBorder="1" applyAlignment="1">
      <alignment horizontal="center"/>
    </xf>
    <xf numFmtId="49" fontId="48" fillId="0" borderId="11" xfId="0" applyNumberFormat="1" applyFont="1" applyFill="1" applyBorder="1" applyAlignment="1">
      <alignment horizontal="center"/>
    </xf>
    <xf numFmtId="0" fontId="12" fillId="0" borderId="17" xfId="0" applyFont="1" applyFill="1" applyBorder="1" applyAlignment="1">
      <alignment horizontal="center"/>
    </xf>
    <xf numFmtId="49" fontId="12" fillId="0" borderId="11" xfId="0" applyNumberFormat="1" applyFont="1" applyFill="1" applyBorder="1" applyAlignment="1">
      <alignment horizontal="center"/>
    </xf>
    <xf numFmtId="0" fontId="41" fillId="0" borderId="17" xfId="0" applyFont="1" applyBorder="1" applyAlignment="1">
      <alignment horizontal="center"/>
    </xf>
    <xf numFmtId="49" fontId="41" fillId="0" borderId="12" xfId="0" applyNumberFormat="1" applyFont="1" applyBorder="1" applyAlignment="1">
      <alignment horizontal="center"/>
    </xf>
    <xf numFmtId="0" fontId="41" fillId="0" borderId="11" xfId="0" applyFont="1" applyBorder="1" applyAlignment="1">
      <alignment horizontal="center"/>
    </xf>
    <xf numFmtId="0" fontId="0" fillId="0" borderId="0" xfId="0" applyFont="1" applyFill="1" applyAlignment="1">
      <alignment/>
    </xf>
    <xf numFmtId="49" fontId="44" fillId="0" borderId="11" xfId="0" applyNumberFormat="1" applyFont="1" applyFill="1" applyBorder="1" applyAlignment="1">
      <alignment horizontal="center" vertical="center" wrapText="1"/>
    </xf>
    <xf numFmtId="0" fontId="11" fillId="0" borderId="11" xfId="0" applyFont="1" applyBorder="1" applyAlignment="1">
      <alignment horizontal="center" wrapText="1"/>
    </xf>
    <xf numFmtId="2" fontId="9" fillId="0" borderId="10" xfId="0" applyNumberFormat="1" applyFont="1" applyBorder="1" applyAlignment="1">
      <alignment horizontal="center" vertical="center" wrapText="1"/>
    </xf>
    <xf numFmtId="2" fontId="12" fillId="7" borderId="10" xfId="0" applyNumberFormat="1" applyFont="1" applyFill="1" applyBorder="1" applyAlignment="1">
      <alignment horizontal="center" vertical="center"/>
    </xf>
    <xf numFmtId="0" fontId="12" fillId="10" borderId="31" xfId="0" applyFont="1" applyFill="1" applyBorder="1" applyAlignment="1">
      <alignment horizontal="center" vertical="center"/>
    </xf>
    <xf numFmtId="0" fontId="12" fillId="10" borderId="11" xfId="0" applyFont="1" applyFill="1" applyBorder="1" applyAlignment="1">
      <alignment horizontal="left" vertical="center" wrapText="1"/>
    </xf>
    <xf numFmtId="1" fontId="12" fillId="10" borderId="11" xfId="0" applyNumberFormat="1" applyFont="1" applyFill="1" applyBorder="1" applyAlignment="1">
      <alignment horizontal="center" vertical="center"/>
    </xf>
    <xf numFmtId="1" fontId="22" fillId="0" borderId="11" xfId="0" applyNumberFormat="1" applyFont="1" applyFill="1" applyBorder="1" applyAlignment="1">
      <alignment horizontal="left" wrapText="1"/>
    </xf>
    <xf numFmtId="0" fontId="9" fillId="0" borderId="31" xfId="0" applyFont="1" applyFill="1" applyBorder="1" applyAlignment="1">
      <alignment horizontal="center"/>
    </xf>
    <xf numFmtId="1" fontId="15" fillId="0" borderId="11" xfId="0" applyNumberFormat="1" applyFont="1" applyFill="1" applyBorder="1" applyAlignment="1">
      <alignment horizontal="center" vertical="center"/>
    </xf>
    <xf numFmtId="0" fontId="42" fillId="0" borderId="31" xfId="0" applyFont="1" applyFill="1" applyBorder="1" applyAlignment="1">
      <alignment horizontal="center"/>
    </xf>
    <xf numFmtId="0" fontId="42" fillId="0" borderId="11" xfId="0" applyFont="1" applyFill="1" applyBorder="1" applyAlignment="1">
      <alignment horizontal="center"/>
    </xf>
    <xf numFmtId="1" fontId="22" fillId="0" borderId="11" xfId="0" applyNumberFormat="1" applyFont="1" applyFill="1" applyBorder="1" applyAlignment="1">
      <alignment horizontal="center" vertical="center"/>
    </xf>
    <xf numFmtId="49" fontId="11" fillId="0" borderId="11" xfId="0" applyNumberFormat="1" applyFont="1" applyBorder="1" applyAlignment="1">
      <alignment horizontal="center" wrapText="1"/>
    </xf>
    <xf numFmtId="49" fontId="20" fillId="0" borderId="11" xfId="0" applyNumberFormat="1" applyFont="1" applyFill="1" applyBorder="1" applyAlignment="1">
      <alignment horizontal="center"/>
    </xf>
    <xf numFmtId="0" fontId="20" fillId="0" borderId="11" xfId="0" applyFont="1" applyFill="1" applyBorder="1" applyAlignment="1">
      <alignment horizontal="center" wrapText="1"/>
    </xf>
    <xf numFmtId="0" fontId="11" fillId="0" borderId="18" xfId="0" applyFont="1" applyFill="1" applyBorder="1" applyAlignment="1">
      <alignment wrapText="1"/>
    </xf>
    <xf numFmtId="0" fontId="31" fillId="0" borderId="0" xfId="0" applyFont="1" applyFill="1" applyAlignment="1">
      <alignment horizontal="right"/>
    </xf>
    <xf numFmtId="0" fontId="10" fillId="0" borderId="0" xfId="0" applyFont="1" applyFill="1" applyAlignment="1">
      <alignment horizontal="right"/>
    </xf>
    <xf numFmtId="0" fontId="23" fillId="0" borderId="10" xfId="0" applyFont="1" applyFill="1" applyBorder="1" applyAlignment="1">
      <alignment horizontal="center" vertical="center" wrapText="1"/>
    </xf>
    <xf numFmtId="0" fontId="10" fillId="0" borderId="17" xfId="0" applyFont="1" applyBorder="1" applyAlignment="1">
      <alignment horizontal="center" wrapText="1"/>
    </xf>
    <xf numFmtId="0" fontId="11" fillId="0" borderId="11" xfId="0" applyFont="1" applyBorder="1" applyAlignment="1">
      <alignment horizontal="center" vertical="center" wrapText="1"/>
    </xf>
    <xf numFmtId="49" fontId="15" fillId="5" borderId="11" xfId="0" applyNumberFormat="1" applyFont="1" applyFill="1" applyBorder="1" applyAlignment="1">
      <alignment horizontal="center"/>
    </xf>
    <xf numFmtId="49" fontId="10" fillId="0" borderId="11" xfId="0" applyNumberFormat="1" applyFont="1" applyBorder="1" applyAlignment="1">
      <alignment horizontal="center"/>
    </xf>
    <xf numFmtId="0" fontId="9" fillId="0" borderId="11" xfId="0" applyFont="1" applyBorder="1" applyAlignment="1">
      <alignment horizontal="center" wrapText="1"/>
    </xf>
    <xf numFmtId="2" fontId="9" fillId="0" borderId="11" xfId="0" applyNumberFormat="1" applyFont="1" applyBorder="1" applyAlignment="1">
      <alignment/>
    </xf>
    <xf numFmtId="0" fontId="47" fillId="0" borderId="0" xfId="0" applyFont="1" applyAlignment="1">
      <alignment horizontal="center"/>
    </xf>
    <xf numFmtId="0" fontId="12" fillId="0" borderId="0" xfId="0" applyFont="1" applyAlignment="1">
      <alignment horizontal="left"/>
    </xf>
    <xf numFmtId="0" fontId="47" fillId="0" borderId="0" xfId="0" applyFont="1" applyAlignment="1">
      <alignment/>
    </xf>
    <xf numFmtId="0" fontId="12" fillId="0" borderId="11"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1" xfId="0" applyFont="1" applyBorder="1" applyAlignment="1">
      <alignment horizontal="center" vertical="top" wrapText="1"/>
    </xf>
    <xf numFmtId="0" fontId="12" fillId="37" borderId="11" xfId="0" applyFont="1" applyFill="1" applyBorder="1" applyAlignment="1">
      <alignment horizontal="center" vertical="top" wrapText="1"/>
    </xf>
    <xf numFmtId="0" fontId="12" fillId="38" borderId="11" xfId="0" applyFont="1" applyFill="1" applyBorder="1" applyAlignment="1">
      <alignment horizontal="center" wrapText="1"/>
    </xf>
    <xf numFmtId="0" fontId="12" fillId="38" borderId="11" xfId="0" applyFont="1" applyFill="1" applyBorder="1" applyAlignment="1">
      <alignment horizontal="center" vertical="center" wrapText="1"/>
    </xf>
    <xf numFmtId="0" fontId="12" fillId="0" borderId="0" xfId="0" applyFont="1" applyFill="1" applyBorder="1" applyAlignment="1">
      <alignment horizont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top" wrapText="1"/>
    </xf>
    <xf numFmtId="0" fontId="12" fillId="0" borderId="0" xfId="0" applyFont="1" applyBorder="1" applyAlignment="1">
      <alignment horizontal="center" vertical="center" wrapText="1"/>
    </xf>
    <xf numFmtId="0" fontId="35" fillId="0" borderId="33" xfId="0" applyFont="1" applyBorder="1" applyAlignment="1" applyProtection="1">
      <alignment horizontal="center" vertical="center" wrapText="1"/>
      <protection locked="0"/>
    </xf>
    <xf numFmtId="0" fontId="10" fillId="0" borderId="0" xfId="0" applyFont="1" applyFill="1" applyAlignment="1">
      <alignment/>
    </xf>
    <xf numFmtId="0" fontId="1" fillId="34" borderId="11" xfId="0" applyFont="1" applyFill="1" applyBorder="1" applyAlignment="1">
      <alignment horizontal="center"/>
    </xf>
    <xf numFmtId="0" fontId="8" fillId="34" borderId="11" xfId="0" applyFont="1" applyFill="1" applyBorder="1" applyAlignment="1">
      <alignment horizontal="center"/>
    </xf>
    <xf numFmtId="0" fontId="0" fillId="0" borderId="10" xfId="0" applyFont="1" applyBorder="1" applyAlignment="1">
      <alignment/>
    </xf>
    <xf numFmtId="0" fontId="9" fillId="0" borderId="11" xfId="0" applyFont="1" applyFill="1" applyBorder="1" applyAlignment="1">
      <alignment horizontal="center" vertical="center" wrapText="1"/>
    </xf>
    <xf numFmtId="0" fontId="22" fillId="0" borderId="10" xfId="0" applyFont="1" applyFill="1" applyBorder="1" applyAlignment="1">
      <alignment horizontal="center" vertical="center"/>
    </xf>
    <xf numFmtId="1" fontId="9" fillId="0" borderId="10" xfId="0" applyNumberFormat="1" applyFont="1" applyFill="1" applyBorder="1" applyAlignment="1">
      <alignment horizontal="center" vertical="center" shrinkToFit="1"/>
    </xf>
    <xf numFmtId="0" fontId="23" fillId="0" borderId="10" xfId="0" applyFont="1" applyFill="1" applyBorder="1" applyAlignment="1">
      <alignment horizontal="left" vertical="center" wrapText="1"/>
    </xf>
    <xf numFmtId="49" fontId="41" fillId="0" borderId="11" xfId="0" applyNumberFormat="1" applyFont="1" applyFill="1" applyBorder="1" applyAlignment="1">
      <alignment wrapText="1"/>
    </xf>
    <xf numFmtId="0" fontId="41" fillId="0" borderId="11" xfId="0" applyNumberFormat="1" applyFont="1" applyFill="1" applyBorder="1" applyAlignment="1">
      <alignment horizontal="center"/>
    </xf>
    <xf numFmtId="0" fontId="9" fillId="0" borderId="12" xfId="0" applyFont="1" applyFill="1" applyBorder="1" applyAlignment="1">
      <alignment wrapText="1"/>
    </xf>
    <xf numFmtId="0" fontId="51" fillId="0" borderId="0" xfId="0" applyFont="1" applyAlignment="1">
      <alignment/>
    </xf>
    <xf numFmtId="0" fontId="27" fillId="0" borderId="0" xfId="0" applyFont="1" applyAlignment="1">
      <alignment/>
    </xf>
    <xf numFmtId="0" fontId="51" fillId="0" borderId="0" xfId="0" applyFont="1" applyAlignment="1">
      <alignment/>
    </xf>
    <xf numFmtId="0" fontId="37" fillId="0" borderId="0" xfId="0" applyFont="1" applyAlignment="1">
      <alignment/>
    </xf>
    <xf numFmtId="0" fontId="37" fillId="0" borderId="0" xfId="0" applyFont="1" applyAlignment="1">
      <alignment wrapText="1"/>
    </xf>
    <xf numFmtId="0" fontId="37" fillId="0" borderId="0" xfId="0" applyFont="1" applyAlignment="1">
      <alignment/>
    </xf>
    <xf numFmtId="0" fontId="27" fillId="0" borderId="17" xfId="0" applyFont="1" applyBorder="1" applyAlignment="1">
      <alignment/>
    </xf>
    <xf numFmtId="0" fontId="52" fillId="0" borderId="34" xfId="0" applyFont="1" applyBorder="1" applyAlignment="1">
      <alignment horizontal="center" vertical="center"/>
    </xf>
    <xf numFmtId="0" fontId="52" fillId="0" borderId="11" xfId="0" applyFont="1" applyBorder="1" applyAlignment="1">
      <alignment/>
    </xf>
    <xf numFmtId="0" fontId="51" fillId="0" borderId="10" xfId="0" applyFont="1" applyBorder="1" applyAlignment="1">
      <alignment horizontal="center"/>
    </xf>
    <xf numFmtId="0" fontId="51" fillId="0" borderId="10" xfId="0" applyFont="1" applyBorder="1" applyAlignment="1">
      <alignment/>
    </xf>
    <xf numFmtId="0" fontId="51" fillId="0" borderId="11" xfId="0" applyFont="1" applyBorder="1" applyAlignment="1">
      <alignment/>
    </xf>
    <xf numFmtId="1" fontId="37" fillId="5" borderId="11" xfId="0" applyNumberFormat="1" applyFont="1" applyFill="1" applyBorder="1" applyAlignment="1">
      <alignment horizontal="right"/>
    </xf>
    <xf numFmtId="2" fontId="37" fillId="5" borderId="11" xfId="0" applyNumberFormat="1" applyFont="1" applyFill="1" applyBorder="1" applyAlignment="1">
      <alignment horizontal="right"/>
    </xf>
    <xf numFmtId="1" fontId="37" fillId="0" borderId="11" xfId="0" applyNumberFormat="1" applyFont="1" applyFill="1" applyBorder="1" applyAlignment="1">
      <alignment horizontal="right"/>
    </xf>
    <xf numFmtId="0" fontId="52" fillId="0" borderId="11" xfId="0" applyFont="1" applyFill="1" applyBorder="1" applyAlignment="1">
      <alignment/>
    </xf>
    <xf numFmtId="0" fontId="37" fillId="0" borderId="11" xfId="0" applyFont="1" applyFill="1" applyBorder="1" applyAlignment="1">
      <alignment/>
    </xf>
    <xf numFmtId="0" fontId="37" fillId="10" borderId="11" xfId="0" applyFont="1" applyFill="1" applyBorder="1" applyAlignment="1">
      <alignment/>
    </xf>
    <xf numFmtId="0" fontId="37" fillId="4" borderId="11" xfId="0" applyFont="1" applyFill="1" applyBorder="1" applyAlignment="1">
      <alignment/>
    </xf>
    <xf numFmtId="0" fontId="52" fillId="33" borderId="11" xfId="0" applyFont="1" applyFill="1" applyBorder="1" applyAlignment="1">
      <alignment/>
    </xf>
    <xf numFmtId="0" fontId="52" fillId="0" borderId="31" xfId="0" applyFont="1" applyFill="1" applyBorder="1" applyAlignment="1">
      <alignment/>
    </xf>
    <xf numFmtId="0" fontId="37" fillId="0" borderId="31" xfId="0" applyFont="1" applyFill="1" applyBorder="1" applyAlignment="1">
      <alignment/>
    </xf>
    <xf numFmtId="0" fontId="37" fillId="10" borderId="31" xfId="0" applyFont="1" applyFill="1" applyBorder="1" applyAlignment="1">
      <alignment/>
    </xf>
    <xf numFmtId="0" fontId="52" fillId="10" borderId="31" xfId="0" applyFont="1" applyFill="1" applyBorder="1" applyAlignment="1">
      <alignment/>
    </xf>
    <xf numFmtId="1" fontId="37" fillId="10" borderId="11" xfId="0" applyNumberFormat="1" applyFont="1" applyFill="1" applyBorder="1" applyAlignment="1">
      <alignment horizontal="right"/>
    </xf>
    <xf numFmtId="0" fontId="52" fillId="0" borderId="11" xfId="0" applyNumberFormat="1" applyFont="1" applyFill="1" applyBorder="1" applyAlignment="1">
      <alignment horizontal="right"/>
    </xf>
    <xf numFmtId="49" fontId="52" fillId="0" borderId="11" xfId="0" applyNumberFormat="1" applyFont="1" applyFill="1" applyBorder="1" applyAlignment="1">
      <alignment horizontal="center"/>
    </xf>
    <xf numFmtId="49" fontId="52" fillId="0" borderId="11" xfId="0" applyNumberFormat="1" applyFont="1" applyFill="1" applyBorder="1" applyAlignment="1">
      <alignment horizontal="right"/>
    </xf>
    <xf numFmtId="2" fontId="52" fillId="0" borderId="11" xfId="0" applyNumberFormat="1" applyFont="1" applyFill="1" applyBorder="1" applyAlignment="1">
      <alignment horizontal="center"/>
    </xf>
    <xf numFmtId="1" fontId="52" fillId="0" borderId="11" xfId="0" applyNumberFormat="1" applyFont="1" applyFill="1" applyBorder="1" applyAlignment="1">
      <alignment horizontal="right"/>
    </xf>
    <xf numFmtId="0" fontId="52" fillId="0" borderId="31" xfId="0" applyFont="1" applyFill="1" applyBorder="1" applyAlignment="1">
      <alignment/>
    </xf>
    <xf numFmtId="0" fontId="56" fillId="0" borderId="31" xfId="0" applyFont="1" applyFill="1" applyBorder="1" applyAlignment="1">
      <alignment/>
    </xf>
    <xf numFmtId="0" fontId="56" fillId="0" borderId="11" xfId="0" applyFont="1" applyFill="1" applyBorder="1" applyAlignment="1">
      <alignment/>
    </xf>
    <xf numFmtId="0" fontId="56" fillId="0" borderId="31" xfId="0" applyFont="1" applyFill="1" applyBorder="1" applyAlignment="1">
      <alignment/>
    </xf>
    <xf numFmtId="0" fontId="57" fillId="0" borderId="31" xfId="0" applyFont="1" applyFill="1" applyBorder="1" applyAlignment="1">
      <alignment/>
    </xf>
    <xf numFmtId="0" fontId="37" fillId="5" borderId="11" xfId="0" applyFont="1" applyFill="1" applyBorder="1" applyAlignment="1">
      <alignment/>
    </xf>
    <xf numFmtId="0" fontId="37" fillId="33" borderId="11" xfId="0" applyFont="1" applyFill="1" applyBorder="1" applyAlignment="1">
      <alignment/>
    </xf>
    <xf numFmtId="0" fontId="37" fillId="33" borderId="31" xfId="0" applyFont="1" applyFill="1" applyBorder="1" applyAlignment="1">
      <alignment/>
    </xf>
    <xf numFmtId="0" fontId="52" fillId="33" borderId="35" xfId="0" applyFont="1" applyFill="1" applyBorder="1" applyAlignment="1">
      <alignment/>
    </xf>
    <xf numFmtId="2" fontId="27" fillId="11" borderId="27" xfId="0" applyNumberFormat="1" applyFont="1" applyFill="1" applyBorder="1" applyAlignment="1">
      <alignment/>
    </xf>
    <xf numFmtId="1" fontId="27" fillId="11" borderId="27" xfId="0" applyNumberFormat="1" applyFont="1" applyFill="1" applyBorder="1" applyAlignment="1">
      <alignment/>
    </xf>
    <xf numFmtId="0" fontId="51" fillId="0" borderId="0" xfId="0" applyFont="1" applyBorder="1" applyAlignment="1">
      <alignment/>
    </xf>
    <xf numFmtId="0" fontId="0" fillId="0" borderId="0" xfId="0" applyBorder="1" applyAlignment="1">
      <alignment/>
    </xf>
    <xf numFmtId="1" fontId="22" fillId="0" borderId="0" xfId="0" applyNumberFormat="1" applyFont="1" applyBorder="1" applyAlignment="1">
      <alignment horizontal="center" vertical="center" wrapText="1"/>
    </xf>
    <xf numFmtId="1" fontId="22" fillId="0" borderId="11" xfId="0" applyNumberFormat="1" applyFont="1" applyBorder="1" applyAlignment="1">
      <alignment horizontal="center" vertical="center" wrapText="1"/>
    </xf>
    <xf numFmtId="2" fontId="15" fillId="0" borderId="0" xfId="0" applyNumberFormat="1" applyFont="1" applyFill="1" applyBorder="1" applyAlignment="1">
      <alignment horizontal="center" vertical="center"/>
    </xf>
    <xf numFmtId="1" fontId="15" fillId="34" borderId="11" xfId="0" applyNumberFormat="1" applyFont="1" applyFill="1" applyBorder="1" applyAlignment="1">
      <alignment horizontal="center" vertical="center"/>
    </xf>
    <xf numFmtId="0" fontId="12" fillId="0" borderId="11" xfId="0" applyFont="1" applyBorder="1" applyAlignment="1">
      <alignment/>
    </xf>
    <xf numFmtId="0" fontId="42" fillId="0" borderId="12" xfId="0" applyFont="1" applyBorder="1" applyAlignment="1">
      <alignment horizontal="center" vertical="center" wrapText="1"/>
    </xf>
    <xf numFmtId="0" fontId="42" fillId="0" borderId="11" xfId="0" applyFont="1" applyBorder="1" applyAlignment="1">
      <alignment horizontal="center" vertical="center" wrapText="1"/>
    </xf>
    <xf numFmtId="0" fontId="41" fillId="0" borderId="11" xfId="0" applyNumberFormat="1" applyFont="1" applyBorder="1" applyAlignment="1">
      <alignment horizontal="center"/>
    </xf>
    <xf numFmtId="0" fontId="42" fillId="0" borderId="17" xfId="0" applyFont="1" applyBorder="1" applyAlignment="1">
      <alignment horizontal="center" vertical="center" wrapText="1"/>
    </xf>
    <xf numFmtId="0" fontId="41" fillId="0" borderId="17" xfId="0" applyFont="1" applyBorder="1" applyAlignment="1">
      <alignment horizontal="center" vertical="center" wrapText="1"/>
    </xf>
    <xf numFmtId="1" fontId="42" fillId="0" borderId="11" xfId="0" applyNumberFormat="1" applyFont="1" applyBorder="1" applyAlignment="1">
      <alignment horizontal="center" vertical="center" wrapText="1"/>
    </xf>
    <xf numFmtId="1" fontId="41" fillId="0" borderId="10" xfId="0" applyNumberFormat="1" applyFont="1" applyFill="1" applyBorder="1" applyAlignment="1">
      <alignment horizontal="center" vertical="center"/>
    </xf>
    <xf numFmtId="0" fontId="41" fillId="0" borderId="11" xfId="0" applyFont="1" applyBorder="1" applyAlignment="1">
      <alignment horizontal="center" vertical="center" wrapText="1"/>
    </xf>
    <xf numFmtId="2" fontId="9" fillId="0" borderId="10" xfId="0" applyNumberFormat="1" applyFont="1" applyFill="1" applyBorder="1" applyAlignment="1">
      <alignment horizontal="center" vertical="center"/>
    </xf>
    <xf numFmtId="0" fontId="9"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52" fillId="39" borderId="11" xfId="0" applyFont="1" applyFill="1" applyBorder="1" applyAlignment="1">
      <alignment/>
    </xf>
    <xf numFmtId="0" fontId="37" fillId="39" borderId="11" xfId="0" applyFont="1" applyFill="1" applyBorder="1" applyAlignment="1">
      <alignment/>
    </xf>
    <xf numFmtId="49" fontId="9" fillId="39" borderId="17" xfId="0" applyNumberFormat="1" applyFont="1" applyFill="1" applyBorder="1" applyAlignment="1">
      <alignment horizontal="center"/>
    </xf>
    <xf numFmtId="49" fontId="9" fillId="39" borderId="12" xfId="0" applyNumberFormat="1" applyFont="1" applyFill="1" applyBorder="1" applyAlignment="1">
      <alignment horizontal="center"/>
    </xf>
    <xf numFmtId="0" fontId="41" fillId="39" borderId="11" xfId="0" applyFont="1" applyFill="1" applyBorder="1" applyAlignment="1">
      <alignment horizontal="center"/>
    </xf>
    <xf numFmtId="49" fontId="41" fillId="39" borderId="11" xfId="0" applyNumberFormat="1" applyFont="1" applyFill="1" applyBorder="1" applyAlignment="1">
      <alignment horizontal="center"/>
    </xf>
    <xf numFmtId="0" fontId="9" fillId="0" borderId="17" xfId="0" applyFont="1" applyBorder="1" applyAlignment="1">
      <alignment horizontal="center" vertical="center" wrapText="1"/>
    </xf>
    <xf numFmtId="0" fontId="10" fillId="0" borderId="18" xfId="0" applyFont="1" applyBorder="1" applyAlignment="1">
      <alignment vertical="center" wrapText="1"/>
    </xf>
    <xf numFmtId="0" fontId="23" fillId="0" borderId="12" xfId="0" applyFont="1" applyFill="1" applyBorder="1" applyAlignment="1">
      <alignment horizontal="center" vertical="center" wrapText="1"/>
    </xf>
    <xf numFmtId="1" fontId="15" fillId="0" borderId="11" xfId="0" applyNumberFormat="1" applyFont="1" applyBorder="1" applyAlignment="1">
      <alignment/>
    </xf>
    <xf numFmtId="0" fontId="11" fillId="0" borderId="0" xfId="0" applyFont="1" applyBorder="1" applyAlignment="1">
      <alignment wrapText="1"/>
    </xf>
    <xf numFmtId="1" fontId="9" fillId="0" borderId="11" xfId="0" applyNumberFormat="1" applyFont="1" applyBorder="1" applyAlignment="1">
      <alignment/>
    </xf>
    <xf numFmtId="0" fontId="10" fillId="0" borderId="12" xfId="0" applyFont="1" applyBorder="1" applyAlignment="1">
      <alignment vertical="center" wrapText="1"/>
    </xf>
    <xf numFmtId="0" fontId="10" fillId="0" borderId="11" xfId="0" applyFont="1" applyBorder="1" applyAlignment="1">
      <alignment vertical="center" wrapText="1"/>
    </xf>
    <xf numFmtId="0" fontId="10" fillId="0" borderId="0" xfId="0" applyFont="1" applyFill="1" applyAlignment="1">
      <alignment horizontal="right"/>
    </xf>
    <xf numFmtId="0" fontId="37" fillId="0" borderId="0" xfId="0" applyFont="1" applyFill="1" applyAlignment="1">
      <alignment horizontal="center"/>
    </xf>
    <xf numFmtId="0" fontId="15" fillId="0" borderId="11" xfId="0" applyFont="1" applyBorder="1" applyAlignment="1">
      <alignment horizontal="center" vertical="center" wrapText="1"/>
    </xf>
    <xf numFmtId="0" fontId="10" fillId="0" borderId="0" xfId="0" applyFont="1" applyAlignment="1">
      <alignment horizontal="right" wrapText="1"/>
    </xf>
    <xf numFmtId="0" fontId="7" fillId="0" borderId="0" xfId="0" applyFont="1" applyAlignment="1">
      <alignment/>
    </xf>
    <xf numFmtId="0" fontId="0" fillId="0" borderId="0" xfId="0" applyAlignment="1">
      <alignment/>
    </xf>
    <xf numFmtId="0" fontId="55" fillId="0" borderId="0" xfId="0" applyFont="1" applyAlignment="1">
      <alignment horizontal="center"/>
    </xf>
    <xf numFmtId="0" fontId="11" fillId="0" borderId="12"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7" xfId="0" applyFont="1" applyBorder="1" applyAlignment="1">
      <alignment horizontal="center" vertical="center" wrapText="1"/>
    </xf>
    <xf numFmtId="0" fontId="2" fillId="0" borderId="0" xfId="0" applyFont="1" applyAlignment="1">
      <alignment/>
    </xf>
    <xf numFmtId="0" fontId="10" fillId="0" borderId="11" xfId="0" applyFont="1" applyBorder="1" applyAlignment="1">
      <alignment wrapText="1"/>
    </xf>
    <xf numFmtId="0" fontId="10" fillId="0" borderId="12" xfId="0" applyFont="1" applyBorder="1" applyAlignment="1">
      <alignment horizontal="center" wrapText="1"/>
    </xf>
    <xf numFmtId="0" fontId="10" fillId="0" borderId="18" xfId="0" applyFont="1" applyBorder="1" applyAlignment="1">
      <alignment horizontal="center" wrapText="1"/>
    </xf>
    <xf numFmtId="0" fontId="10" fillId="0" borderId="17" xfId="0" applyFont="1" applyBorder="1" applyAlignment="1">
      <alignment horizontal="center" wrapText="1"/>
    </xf>
    <xf numFmtId="0" fontId="11" fillId="0" borderId="12" xfId="0" applyFont="1" applyBorder="1" applyAlignment="1">
      <alignment wrapText="1"/>
    </xf>
    <xf numFmtId="0" fontId="11" fillId="0" borderId="18" xfId="0" applyFont="1" applyBorder="1" applyAlignment="1">
      <alignment wrapText="1"/>
    </xf>
    <xf numFmtId="0" fontId="11" fillId="0" borderId="17" xfId="0" applyFont="1" applyBorder="1" applyAlignment="1">
      <alignment wrapText="1"/>
    </xf>
    <xf numFmtId="0" fontId="8" fillId="0" borderId="0" xfId="0" applyFont="1" applyAlignment="1">
      <alignment horizontal="left"/>
    </xf>
    <xf numFmtId="0" fontId="11" fillId="0" borderId="12" xfId="0" applyFont="1" applyBorder="1" applyAlignment="1">
      <alignment horizontal="left" vertical="center" wrapText="1"/>
    </xf>
    <xf numFmtId="0" fontId="11" fillId="0" borderId="18" xfId="0" applyFont="1" applyBorder="1" applyAlignment="1">
      <alignment horizontal="left" vertical="center" wrapText="1"/>
    </xf>
    <xf numFmtId="0" fontId="11" fillId="0" borderId="17" xfId="0" applyFont="1" applyBorder="1" applyAlignment="1">
      <alignment horizontal="left" vertical="center" wrapText="1"/>
    </xf>
    <xf numFmtId="0" fontId="10" fillId="0" borderId="31" xfId="0" applyFont="1" applyBorder="1" applyAlignment="1">
      <alignment horizontal="center" vertical="center" wrapText="1"/>
    </xf>
    <xf numFmtId="0" fontId="10" fillId="0" borderId="10"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14"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13" xfId="0" applyBorder="1" applyAlignment="1">
      <alignment horizontal="center" vertical="center" wrapText="1"/>
    </xf>
    <xf numFmtId="0" fontId="12" fillId="0" borderId="0" xfId="0" applyFont="1" applyAlignment="1">
      <alignment horizontal="center"/>
    </xf>
    <xf numFmtId="0" fontId="8" fillId="0" borderId="0" xfId="0" applyFont="1" applyAlignment="1">
      <alignment horizontal="right" wrapText="1"/>
    </xf>
    <xf numFmtId="0" fontId="10" fillId="34" borderId="12" xfId="0" applyFont="1" applyFill="1" applyBorder="1" applyAlignment="1">
      <alignment wrapText="1"/>
    </xf>
    <xf numFmtId="0" fontId="10" fillId="34" borderId="18" xfId="0" applyFont="1" applyFill="1" applyBorder="1" applyAlignment="1">
      <alignment wrapText="1"/>
    </xf>
    <xf numFmtId="0" fontId="10" fillId="34" borderId="17" xfId="0" applyFont="1" applyFill="1" applyBorder="1" applyAlignment="1">
      <alignment wrapText="1"/>
    </xf>
    <xf numFmtId="0" fontId="10" fillId="0" borderId="12" xfId="0" applyFont="1" applyBorder="1" applyAlignment="1">
      <alignment wrapText="1"/>
    </xf>
    <xf numFmtId="0" fontId="10" fillId="0" borderId="18" xfId="0" applyFont="1" applyBorder="1" applyAlignment="1">
      <alignment wrapText="1"/>
    </xf>
    <xf numFmtId="0" fontId="10" fillId="0" borderId="17" xfId="0" applyFont="1" applyBorder="1" applyAlignment="1">
      <alignment wrapText="1"/>
    </xf>
    <xf numFmtId="0" fontId="10" fillId="0" borderId="12" xfId="0" applyFont="1" applyBorder="1" applyAlignment="1">
      <alignment horizontal="left" vertical="center" wrapText="1"/>
    </xf>
    <xf numFmtId="0" fontId="10" fillId="0" borderId="18" xfId="0" applyFont="1" applyBorder="1" applyAlignment="1">
      <alignment horizontal="left" vertical="center" wrapText="1"/>
    </xf>
    <xf numFmtId="0" fontId="10" fillId="0" borderId="17" xfId="0" applyFont="1" applyBorder="1" applyAlignment="1">
      <alignment horizontal="left" vertical="center" wrapText="1"/>
    </xf>
    <xf numFmtId="49" fontId="41" fillId="39" borderId="12" xfId="0" applyNumberFormat="1" applyFont="1" applyFill="1" applyBorder="1" applyAlignment="1">
      <alignment horizontal="left" wrapText="1"/>
    </xf>
    <xf numFmtId="49" fontId="41" fillId="39" borderId="18" xfId="0" applyNumberFormat="1" applyFont="1" applyFill="1" applyBorder="1" applyAlignment="1">
      <alignment horizontal="left" wrapText="1"/>
    </xf>
    <xf numFmtId="49" fontId="41" fillId="39" borderId="17" xfId="0" applyNumberFormat="1" applyFont="1" applyFill="1" applyBorder="1" applyAlignment="1">
      <alignment horizontal="left" wrapText="1"/>
    </xf>
    <xf numFmtId="0" fontId="41" fillId="0" borderId="12" xfId="0" applyFont="1" applyFill="1" applyBorder="1" applyAlignment="1">
      <alignment wrapText="1"/>
    </xf>
    <xf numFmtId="0" fontId="41" fillId="0" borderId="18" xfId="0" applyFont="1" applyFill="1" applyBorder="1" applyAlignment="1">
      <alignment wrapText="1"/>
    </xf>
    <xf numFmtId="0" fontId="41" fillId="0" borderId="17" xfId="0" applyFont="1" applyFill="1" applyBorder="1" applyAlignment="1">
      <alignment wrapText="1"/>
    </xf>
    <xf numFmtId="0" fontId="41" fillId="0" borderId="12" xfId="0" applyFont="1" applyFill="1" applyBorder="1" applyAlignment="1">
      <alignment horizontal="left" wrapText="1"/>
    </xf>
    <xf numFmtId="0" fontId="41" fillId="0" borderId="18" xfId="0" applyFont="1" applyFill="1" applyBorder="1" applyAlignment="1">
      <alignment horizontal="left" wrapText="1"/>
    </xf>
    <xf numFmtId="0" fontId="41" fillId="0" borderId="17" xfId="0" applyFont="1" applyFill="1" applyBorder="1" applyAlignment="1">
      <alignment horizontal="left" wrapText="1"/>
    </xf>
    <xf numFmtId="0" fontId="15" fillId="10" borderId="12" xfId="0" applyFont="1" applyFill="1" applyBorder="1" applyAlignment="1">
      <alignment horizontal="center" wrapText="1"/>
    </xf>
    <xf numFmtId="0" fontId="15" fillId="10" borderId="18" xfId="0" applyFont="1" applyFill="1" applyBorder="1" applyAlignment="1">
      <alignment horizontal="center" wrapText="1"/>
    </xf>
    <xf numFmtId="0" fontId="15" fillId="10" borderId="17" xfId="0" applyFont="1" applyFill="1" applyBorder="1" applyAlignment="1">
      <alignment horizontal="center" wrapText="1"/>
    </xf>
    <xf numFmtId="0" fontId="41" fillId="39" borderId="12" xfId="0" applyFont="1" applyFill="1" applyBorder="1" applyAlignment="1">
      <alignment horizontal="left" wrapText="1"/>
    </xf>
    <xf numFmtId="0" fontId="41" fillId="39" borderId="18" xfId="0" applyFont="1" applyFill="1" applyBorder="1" applyAlignment="1">
      <alignment horizontal="left" wrapText="1"/>
    </xf>
    <xf numFmtId="0" fontId="41" fillId="39" borderId="17" xfId="0" applyFont="1" applyFill="1" applyBorder="1" applyAlignment="1">
      <alignment horizontal="left" wrapText="1"/>
    </xf>
    <xf numFmtId="0" fontId="41" fillId="39" borderId="12" xfId="0" applyFont="1" applyFill="1" applyBorder="1" applyAlignment="1">
      <alignment wrapText="1"/>
    </xf>
    <xf numFmtId="0" fontId="41" fillId="39" borderId="18" xfId="0" applyFont="1" applyFill="1" applyBorder="1" applyAlignment="1">
      <alignment wrapText="1"/>
    </xf>
    <xf numFmtId="0" fontId="41" fillId="39" borderId="17" xfId="0" applyFont="1" applyFill="1" applyBorder="1" applyAlignment="1">
      <alignment wrapText="1"/>
    </xf>
    <xf numFmtId="0" fontId="12" fillId="10" borderId="12" xfId="0" applyFont="1" applyFill="1" applyBorder="1" applyAlignment="1">
      <alignment horizontal="center" wrapText="1"/>
    </xf>
    <xf numFmtId="0" fontId="12" fillId="10" borderId="18" xfId="0" applyFont="1" applyFill="1" applyBorder="1" applyAlignment="1">
      <alignment horizontal="center" wrapText="1"/>
    </xf>
    <xf numFmtId="0" fontId="12" fillId="10" borderId="17" xfId="0" applyFont="1" applyFill="1" applyBorder="1" applyAlignment="1">
      <alignment horizontal="center" wrapText="1"/>
    </xf>
    <xf numFmtId="0" fontId="41" fillId="0" borderId="11" xfId="0" applyFont="1" applyFill="1" applyBorder="1" applyAlignment="1">
      <alignment horizontal="left" wrapText="1"/>
    </xf>
    <xf numFmtId="0" fontId="41" fillId="0" borderId="12" xfId="0" applyFont="1" applyBorder="1" applyAlignment="1">
      <alignment horizontal="left" wrapText="1"/>
    </xf>
    <xf numFmtId="0" fontId="41" fillId="0" borderId="18" xfId="0" applyFont="1" applyBorder="1" applyAlignment="1">
      <alignment horizontal="left" wrapText="1"/>
    </xf>
    <xf numFmtId="0" fontId="41" fillId="0" borderId="17" xfId="0" applyFont="1" applyBorder="1" applyAlignment="1">
      <alignment horizontal="left" wrapText="1"/>
    </xf>
    <xf numFmtId="0" fontId="12" fillId="10" borderId="11" xfId="0" applyFont="1" applyFill="1" applyBorder="1" applyAlignment="1">
      <alignment horizontal="center" wrapText="1"/>
    </xf>
    <xf numFmtId="0" fontId="15" fillId="0" borderId="30" xfId="0" applyFont="1" applyFill="1" applyBorder="1" applyAlignment="1">
      <alignment horizontal="left" wrapText="1"/>
    </xf>
    <xf numFmtId="0" fontId="15" fillId="0" borderId="36" xfId="0" applyFont="1" applyFill="1" applyBorder="1" applyAlignment="1">
      <alignment horizontal="left" wrapText="1"/>
    </xf>
    <xf numFmtId="0" fontId="15" fillId="0" borderId="15" xfId="0" applyFont="1" applyFill="1" applyBorder="1" applyAlignment="1">
      <alignment horizontal="left" wrapText="1"/>
    </xf>
    <xf numFmtId="0" fontId="41" fillId="0" borderId="12" xfId="0" applyFont="1" applyFill="1" applyBorder="1" applyAlignment="1">
      <alignment horizontal="center" wrapText="1"/>
    </xf>
    <xf numFmtId="0" fontId="41" fillId="0" borderId="18" xfId="0" applyFont="1" applyFill="1" applyBorder="1" applyAlignment="1">
      <alignment horizontal="center" wrapText="1"/>
    </xf>
    <xf numFmtId="0" fontId="41" fillId="0" borderId="17" xfId="0" applyFont="1" applyFill="1" applyBorder="1" applyAlignment="1">
      <alignment horizontal="center" wrapText="1"/>
    </xf>
    <xf numFmtId="0" fontId="12" fillId="5" borderId="12" xfId="0" applyFont="1" applyFill="1" applyBorder="1" applyAlignment="1">
      <alignment horizontal="center"/>
    </xf>
    <xf numFmtId="0" fontId="12" fillId="5" borderId="18" xfId="0" applyFont="1" applyFill="1" applyBorder="1" applyAlignment="1">
      <alignment horizontal="center"/>
    </xf>
    <xf numFmtId="0" fontId="12" fillId="5" borderId="17" xfId="0" applyFont="1" applyFill="1" applyBorder="1" applyAlignment="1">
      <alignment horizontal="center"/>
    </xf>
    <xf numFmtId="0" fontId="41" fillId="0" borderId="12" xfId="0" applyFont="1" applyBorder="1" applyAlignment="1">
      <alignment wrapText="1"/>
    </xf>
    <xf numFmtId="0" fontId="41" fillId="0" borderId="18" xfId="0" applyFont="1" applyBorder="1" applyAlignment="1">
      <alignment wrapText="1"/>
    </xf>
    <xf numFmtId="0" fontId="41" fillId="0" borderId="17" xfId="0" applyFont="1" applyBorder="1" applyAlignment="1">
      <alignment wrapText="1"/>
    </xf>
    <xf numFmtId="0" fontId="12" fillId="10" borderId="12" xfId="0" applyFont="1" applyFill="1" applyBorder="1" applyAlignment="1">
      <alignment horizontal="center"/>
    </xf>
    <xf numFmtId="0" fontId="12" fillId="10" borderId="18" xfId="0" applyFont="1" applyFill="1" applyBorder="1" applyAlignment="1">
      <alignment horizontal="center"/>
    </xf>
    <xf numFmtId="0" fontId="12" fillId="10" borderId="17" xfId="0" applyFont="1" applyFill="1" applyBorder="1" applyAlignment="1">
      <alignment horizontal="center"/>
    </xf>
    <xf numFmtId="0" fontId="52" fillId="0" borderId="31" xfId="0" applyFont="1" applyBorder="1" applyAlignment="1">
      <alignment horizontal="center" vertical="center" wrapText="1"/>
    </xf>
    <xf numFmtId="0" fontId="52" fillId="0" borderId="35" xfId="0" applyFont="1" applyBorder="1" applyAlignment="1">
      <alignment horizontal="center" vertical="center" wrapText="1"/>
    </xf>
    <xf numFmtId="0" fontId="52" fillId="0" borderId="10" xfId="0" applyFont="1" applyBorder="1" applyAlignment="1">
      <alignment horizontal="center" vertical="center" wrapText="1"/>
    </xf>
    <xf numFmtId="0" fontId="48" fillId="0" borderId="12" xfId="0" applyFont="1" applyFill="1" applyBorder="1" applyAlignment="1">
      <alignment horizontal="center" wrapText="1"/>
    </xf>
    <xf numFmtId="0" fontId="48" fillId="0" borderId="18" xfId="0" applyFont="1" applyFill="1" applyBorder="1" applyAlignment="1">
      <alignment horizontal="center" wrapText="1"/>
    </xf>
    <xf numFmtId="0" fontId="48" fillId="0" borderId="17" xfId="0" applyFont="1" applyFill="1" applyBorder="1" applyAlignment="1">
      <alignment horizontal="center" wrapText="1"/>
    </xf>
    <xf numFmtId="0" fontId="11" fillId="0" borderId="11" xfId="0" applyFont="1" applyBorder="1" applyAlignment="1">
      <alignment horizontal="center" vertical="center" wrapText="1"/>
    </xf>
    <xf numFmtId="0" fontId="11" fillId="0" borderId="11" xfId="0" applyFont="1" applyBorder="1" applyAlignment="1">
      <alignment horizontal="center" wrapText="1"/>
    </xf>
    <xf numFmtId="0" fontId="12" fillId="4" borderId="12" xfId="0" applyFont="1" applyFill="1" applyBorder="1" applyAlignment="1">
      <alignment horizontal="center"/>
    </xf>
    <xf numFmtId="0" fontId="12" fillId="4" borderId="18" xfId="0" applyFont="1" applyFill="1" applyBorder="1" applyAlignment="1">
      <alignment horizontal="center"/>
    </xf>
    <xf numFmtId="0" fontId="12" fillId="4" borderId="17" xfId="0" applyFont="1" applyFill="1" applyBorder="1" applyAlignment="1">
      <alignment horizontal="center"/>
    </xf>
    <xf numFmtId="0" fontId="41" fillId="0" borderId="12" xfId="0" applyFont="1" applyFill="1" applyBorder="1" applyAlignment="1">
      <alignment/>
    </xf>
    <xf numFmtId="0" fontId="41" fillId="0" borderId="18" xfId="0" applyFont="1" applyFill="1" applyBorder="1" applyAlignment="1">
      <alignment/>
    </xf>
    <xf numFmtId="0" fontId="41" fillId="0" borderId="17" xfId="0" applyFont="1" applyFill="1" applyBorder="1" applyAlignment="1">
      <alignment/>
    </xf>
    <xf numFmtId="0" fontId="41" fillId="39" borderId="18" xfId="0" applyFont="1" applyFill="1" applyBorder="1" applyAlignment="1">
      <alignment/>
    </xf>
    <xf numFmtId="0" fontId="41" fillId="39" borderId="17" xfId="0" applyFont="1" applyFill="1" applyBorder="1" applyAlignment="1">
      <alignment/>
    </xf>
    <xf numFmtId="49" fontId="41" fillId="0" borderId="12" xfId="0" applyNumberFormat="1" applyFont="1" applyFill="1" applyBorder="1" applyAlignment="1">
      <alignment horizontal="left" wrapText="1"/>
    </xf>
    <xf numFmtId="49" fontId="41" fillId="0" borderId="18" xfId="0" applyNumberFormat="1" applyFont="1" applyFill="1" applyBorder="1" applyAlignment="1">
      <alignment horizontal="left" wrapText="1"/>
    </xf>
    <xf numFmtId="49" fontId="41" fillId="0" borderId="17" xfId="0" applyNumberFormat="1" applyFont="1" applyFill="1" applyBorder="1" applyAlignment="1">
      <alignment horizontal="left" wrapText="1"/>
    </xf>
    <xf numFmtId="0" fontId="47" fillId="11" borderId="37" xfId="0" applyFont="1" applyFill="1" applyBorder="1" applyAlignment="1">
      <alignment horizontal="center"/>
    </xf>
    <xf numFmtId="0" fontId="47" fillId="11" borderId="38" xfId="0" applyFont="1" applyFill="1" applyBorder="1" applyAlignment="1">
      <alignment horizontal="center"/>
    </xf>
    <xf numFmtId="0" fontId="47" fillId="11" borderId="29" xfId="0" applyFont="1" applyFill="1" applyBorder="1" applyAlignment="1">
      <alignment horizontal="center"/>
    </xf>
    <xf numFmtId="0" fontId="52" fillId="0" borderId="11" xfId="0" applyFont="1" applyBorder="1" applyAlignment="1">
      <alignment horizontal="center" vertical="center" wrapText="1"/>
    </xf>
    <xf numFmtId="0" fontId="51" fillId="0" borderId="0" xfId="0" applyFont="1" applyAlignment="1">
      <alignment/>
    </xf>
    <xf numFmtId="0" fontId="12" fillId="0" borderId="0" xfId="0" applyFont="1" applyAlignment="1">
      <alignment horizontal="right" wrapText="1"/>
    </xf>
    <xf numFmtId="0" fontId="29" fillId="0" borderId="12" xfId="0" applyFont="1" applyBorder="1" applyAlignment="1">
      <alignment horizontal="center"/>
    </xf>
    <xf numFmtId="0" fontId="29" fillId="0" borderId="18" xfId="0" applyFont="1" applyBorder="1" applyAlignment="1">
      <alignment horizontal="center"/>
    </xf>
    <xf numFmtId="0" fontId="29" fillId="0" borderId="17" xfId="0" applyFont="1" applyBorder="1" applyAlignment="1">
      <alignment horizontal="center"/>
    </xf>
    <xf numFmtId="0" fontId="15" fillId="5" borderId="12" xfId="0" applyFont="1" applyFill="1" applyBorder="1" applyAlignment="1">
      <alignment/>
    </xf>
    <xf numFmtId="0" fontId="15" fillId="5" borderId="18" xfId="0" applyFont="1" applyFill="1" applyBorder="1" applyAlignment="1">
      <alignment/>
    </xf>
    <xf numFmtId="0" fontId="15" fillId="5" borderId="17" xfId="0" applyFont="1" applyFill="1" applyBorder="1" applyAlignment="1">
      <alignment/>
    </xf>
    <xf numFmtId="0" fontId="4" fillId="0" borderId="12" xfId="0" applyFont="1" applyBorder="1" applyAlignment="1">
      <alignment/>
    </xf>
    <xf numFmtId="0" fontId="4" fillId="0" borderId="18" xfId="0" applyFont="1" applyBorder="1" applyAlignment="1">
      <alignment/>
    </xf>
    <xf numFmtId="0" fontId="4" fillId="0" borderId="17" xfId="0" applyFont="1" applyBorder="1" applyAlignment="1">
      <alignment/>
    </xf>
    <xf numFmtId="0" fontId="12" fillId="5" borderId="12" xfId="0" applyFont="1" applyFill="1" applyBorder="1" applyAlignment="1">
      <alignment/>
    </xf>
    <xf numFmtId="0" fontId="12" fillId="5" borderId="18" xfId="0" applyFont="1" applyFill="1" applyBorder="1" applyAlignment="1">
      <alignment/>
    </xf>
    <xf numFmtId="0" fontId="12" fillId="5" borderId="17" xfId="0" applyFont="1" applyFill="1" applyBorder="1" applyAlignment="1">
      <alignment/>
    </xf>
    <xf numFmtId="0" fontId="52" fillId="0" borderId="17" xfId="0" applyFont="1" applyBorder="1" applyAlignment="1">
      <alignment horizontal="center" vertical="center" wrapText="1"/>
    </xf>
    <xf numFmtId="0" fontId="52" fillId="0" borderId="11" xfId="0" applyFont="1" applyBorder="1" applyAlignment="1">
      <alignment horizontal="center"/>
    </xf>
    <xf numFmtId="0" fontId="27" fillId="0" borderId="0" xfId="0" applyFont="1" applyAlignment="1">
      <alignment/>
    </xf>
    <xf numFmtId="0" fontId="27" fillId="0" borderId="31" xfId="0" applyFont="1" applyBorder="1" applyAlignment="1">
      <alignment textRotation="90" wrapText="1"/>
    </xf>
    <xf numFmtId="0" fontId="51" fillId="0" borderId="35" xfId="0" applyFont="1" applyBorder="1" applyAlignment="1">
      <alignment textRotation="90" wrapText="1"/>
    </xf>
    <xf numFmtId="0" fontId="51" fillId="0" borderId="10" xfId="0" applyFont="1" applyBorder="1" applyAlignment="1">
      <alignment textRotation="90" wrapText="1"/>
    </xf>
    <xf numFmtId="0" fontId="37" fillId="0" borderId="31" xfId="0" applyFont="1" applyBorder="1" applyAlignment="1">
      <alignment horizontal="center" vertical="center"/>
    </xf>
    <xf numFmtId="0" fontId="52" fillId="0" borderId="35" xfId="0" applyFont="1" applyBorder="1" applyAlignment="1">
      <alignment horizontal="center" vertical="center"/>
    </xf>
    <xf numFmtId="0" fontId="52" fillId="0" borderId="10" xfId="0" applyFont="1" applyBorder="1" applyAlignment="1">
      <alignment horizontal="center" vertical="center"/>
    </xf>
    <xf numFmtId="0" fontId="51" fillId="0" borderId="34" xfId="0" applyFont="1" applyBorder="1" applyAlignment="1">
      <alignment/>
    </xf>
    <xf numFmtId="0" fontId="37" fillId="0" borderId="0" xfId="0" applyFont="1" applyAlignment="1">
      <alignment horizontal="right"/>
    </xf>
    <xf numFmtId="0" fontId="54" fillId="0" borderId="0" xfId="0" applyFont="1" applyAlignment="1">
      <alignment horizontal="center"/>
    </xf>
    <xf numFmtId="0" fontId="58" fillId="0" borderId="0" xfId="0" applyFont="1" applyAlignment="1">
      <alignment horizontal="center"/>
    </xf>
    <xf numFmtId="0" fontId="37" fillId="0" borderId="30" xfId="0" applyFont="1" applyBorder="1" applyAlignment="1">
      <alignment horizontal="center"/>
    </xf>
    <xf numFmtId="0" fontId="37" fillId="0" borderId="36" xfId="0" applyFont="1" applyBorder="1" applyAlignment="1">
      <alignment horizontal="center"/>
    </xf>
    <xf numFmtId="0" fontId="37" fillId="0" borderId="15" xfId="0" applyFont="1" applyBorder="1" applyAlignment="1">
      <alignment horizontal="center"/>
    </xf>
    <xf numFmtId="0" fontId="37" fillId="0" borderId="13" xfId="0" applyFont="1" applyBorder="1" applyAlignment="1">
      <alignment horizontal="center"/>
    </xf>
    <xf numFmtId="0" fontId="37" fillId="0" borderId="0" xfId="0" applyFont="1" applyBorder="1" applyAlignment="1">
      <alignment horizontal="center"/>
    </xf>
    <xf numFmtId="0" fontId="37" fillId="0" borderId="34" xfId="0" applyFont="1" applyBorder="1" applyAlignment="1">
      <alignment horizontal="center"/>
    </xf>
    <xf numFmtId="0" fontId="37" fillId="0" borderId="14" xfId="0" applyFont="1" applyBorder="1" applyAlignment="1">
      <alignment horizontal="center"/>
    </xf>
    <xf numFmtId="0" fontId="37" fillId="0" borderId="30" xfId="0" applyFont="1" applyBorder="1" applyAlignment="1">
      <alignment horizontal="center" vertical="center" wrapText="1"/>
    </xf>
    <xf numFmtId="0" fontId="37" fillId="0" borderId="36"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14" xfId="0" applyFont="1" applyBorder="1" applyAlignment="1">
      <alignment horizontal="center" vertical="center" wrapText="1"/>
    </xf>
    <xf numFmtId="0" fontId="52" fillId="0" borderId="12" xfId="0" applyFont="1" applyBorder="1" applyAlignment="1">
      <alignment horizontal="center" vertical="center"/>
    </xf>
    <xf numFmtId="0" fontId="52" fillId="0" borderId="18" xfId="0" applyFont="1" applyBorder="1" applyAlignment="1">
      <alignment horizontal="center" vertical="center"/>
    </xf>
    <xf numFmtId="0" fontId="52" fillId="0" borderId="15"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30" xfId="0" applyFont="1" applyBorder="1" applyAlignment="1">
      <alignment horizontal="center" vertical="center" wrapText="1"/>
    </xf>
    <xf numFmtId="0" fontId="52" fillId="0" borderId="32"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30" xfId="0" applyFont="1" applyBorder="1" applyAlignment="1">
      <alignment horizontal="center" vertical="center"/>
    </xf>
    <xf numFmtId="0" fontId="52" fillId="0" borderId="32" xfId="0" applyFont="1" applyBorder="1" applyAlignment="1">
      <alignment horizontal="center" vertical="center"/>
    </xf>
    <xf numFmtId="0" fontId="52" fillId="0" borderId="13" xfId="0" applyFont="1" applyBorder="1" applyAlignment="1">
      <alignment horizontal="center" vertical="center"/>
    </xf>
    <xf numFmtId="0" fontId="41" fillId="36" borderId="12" xfId="0" applyFont="1" applyFill="1" applyBorder="1" applyAlignment="1">
      <alignment horizontal="center" wrapText="1"/>
    </xf>
    <xf numFmtId="0" fontId="41" fillId="36" borderId="18" xfId="0" applyFont="1" applyFill="1" applyBorder="1" applyAlignment="1">
      <alignment horizontal="center" wrapText="1"/>
    </xf>
    <xf numFmtId="0" fontId="41" fillId="36" borderId="17" xfId="0" applyFont="1" applyFill="1" applyBorder="1" applyAlignment="1">
      <alignment horizontal="center" wrapText="1"/>
    </xf>
    <xf numFmtId="0" fontId="9" fillId="0" borderId="12" xfId="0" applyFont="1" applyFill="1" applyBorder="1" applyAlignment="1">
      <alignment horizontal="center" wrapText="1"/>
    </xf>
    <xf numFmtId="0" fontId="9" fillId="0" borderId="18" xfId="0" applyFont="1" applyFill="1" applyBorder="1" applyAlignment="1">
      <alignment horizontal="center" wrapText="1"/>
    </xf>
    <xf numFmtId="0" fontId="9" fillId="0" borderId="17" xfId="0" applyFont="1" applyFill="1" applyBorder="1" applyAlignment="1">
      <alignment horizontal="center" wrapText="1"/>
    </xf>
    <xf numFmtId="0" fontId="12" fillId="5" borderId="12" xfId="0" applyFont="1" applyFill="1" applyBorder="1" applyAlignment="1">
      <alignment horizontal="center" wrapText="1"/>
    </xf>
    <xf numFmtId="0" fontId="12" fillId="5" borderId="18" xfId="0" applyFont="1" applyFill="1" applyBorder="1" applyAlignment="1">
      <alignment horizontal="center" wrapText="1"/>
    </xf>
    <xf numFmtId="0" fontId="12" fillId="5" borderId="17" xfId="0" applyFont="1" applyFill="1" applyBorder="1" applyAlignment="1">
      <alignment horizontal="center" wrapText="1"/>
    </xf>
    <xf numFmtId="0" fontId="15" fillId="0" borderId="12" xfId="0" applyFont="1" applyFill="1" applyBorder="1" applyAlignment="1">
      <alignment horizontal="center" wrapText="1"/>
    </xf>
    <xf numFmtId="0" fontId="15" fillId="0" borderId="18" xfId="0" applyFont="1" applyFill="1" applyBorder="1" applyAlignment="1">
      <alignment horizontal="center" wrapText="1"/>
    </xf>
    <xf numFmtId="0" fontId="15" fillId="0" borderId="17" xfId="0" applyFont="1" applyFill="1" applyBorder="1" applyAlignment="1">
      <alignment horizontal="center" wrapText="1"/>
    </xf>
    <xf numFmtId="0" fontId="41" fillId="0" borderId="12" xfId="0" applyFont="1" applyBorder="1" applyAlignment="1">
      <alignment horizontal="center" wrapText="1"/>
    </xf>
    <xf numFmtId="0" fontId="41" fillId="0" borderId="18" xfId="0" applyFont="1" applyBorder="1" applyAlignment="1">
      <alignment horizontal="center" wrapText="1"/>
    </xf>
    <xf numFmtId="0" fontId="41" fillId="0" borderId="17" xfId="0" applyFont="1" applyBorder="1" applyAlignment="1">
      <alignment horizontal="center" wrapText="1"/>
    </xf>
    <xf numFmtId="0" fontId="41" fillId="0" borderId="12" xfId="0" applyFont="1" applyFill="1" applyBorder="1" applyAlignment="1">
      <alignment horizontal="left"/>
    </xf>
    <xf numFmtId="0" fontId="41" fillId="0" borderId="18" xfId="0" applyFont="1" applyFill="1" applyBorder="1" applyAlignment="1">
      <alignment horizontal="left"/>
    </xf>
    <xf numFmtId="0" fontId="41" fillId="0" borderId="17" xfId="0" applyFont="1" applyFill="1" applyBorder="1" applyAlignment="1">
      <alignment horizontal="left"/>
    </xf>
    <xf numFmtId="0" fontId="41" fillId="0" borderId="13" xfId="0" applyFont="1" applyFill="1" applyBorder="1" applyAlignment="1">
      <alignment wrapText="1"/>
    </xf>
    <xf numFmtId="0" fontId="41" fillId="0" borderId="34" xfId="0" applyFont="1" applyFill="1" applyBorder="1" applyAlignment="1">
      <alignment wrapText="1"/>
    </xf>
    <xf numFmtId="0" fontId="41" fillId="0" borderId="14" xfId="0" applyFont="1" applyFill="1" applyBorder="1" applyAlignment="1">
      <alignment wrapText="1"/>
    </xf>
    <xf numFmtId="0" fontId="28" fillId="0" borderId="0" xfId="0" applyFont="1" applyAlignment="1">
      <alignment/>
    </xf>
    <xf numFmtId="0" fontId="8" fillId="0" borderId="40" xfId="0" applyFont="1" applyFill="1" applyBorder="1" applyAlignment="1" applyProtection="1">
      <alignment horizontal="center" vertical="center" wrapText="1"/>
      <protection locked="0"/>
    </xf>
    <xf numFmtId="0" fontId="8" fillId="0" borderId="41" xfId="0" applyFont="1" applyFill="1" applyBorder="1" applyAlignment="1" applyProtection="1">
      <alignment horizontal="center" vertical="center" wrapText="1"/>
      <protection locked="0"/>
    </xf>
    <xf numFmtId="0" fontId="8" fillId="0" borderId="42" xfId="0" applyFont="1" applyFill="1" applyBorder="1" applyAlignment="1" applyProtection="1">
      <alignment horizontal="center" vertical="center" wrapText="1"/>
      <protection locked="0"/>
    </xf>
    <xf numFmtId="0" fontId="8" fillId="0" borderId="11"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0" fontId="8" fillId="0" borderId="44" xfId="0" applyFont="1" applyFill="1" applyBorder="1" applyAlignment="1" applyProtection="1">
      <alignment horizontal="center" vertical="center" wrapText="1"/>
      <protection locked="0"/>
    </xf>
    <xf numFmtId="0" fontId="8" fillId="0" borderId="40" xfId="0" applyFont="1" applyFill="1" applyBorder="1" applyAlignment="1" applyProtection="1">
      <alignment horizontal="center" vertical="center"/>
      <protection locked="0"/>
    </xf>
    <xf numFmtId="0" fontId="8" fillId="0" borderId="41" xfId="0" applyFont="1" applyFill="1" applyBorder="1" applyAlignment="1" applyProtection="1">
      <alignment horizontal="center" vertical="center"/>
      <protection locked="0"/>
    </xf>
    <xf numFmtId="0" fontId="8" fillId="0" borderId="42"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wrapText="1"/>
      <protection locked="0"/>
    </xf>
    <xf numFmtId="0" fontId="32" fillId="0" borderId="0" xfId="0" applyFont="1" applyFill="1" applyBorder="1" applyAlignment="1" applyProtection="1">
      <alignment horizontal="center" vertical="top" wrapText="1"/>
      <protection locked="0"/>
    </xf>
    <xf numFmtId="0" fontId="35" fillId="0" borderId="19" xfId="0" applyFont="1" applyBorder="1" applyAlignment="1" applyProtection="1">
      <alignment horizontal="center" vertical="center" wrapText="1"/>
      <protection locked="0"/>
    </xf>
    <xf numFmtId="0" fontId="35" fillId="0" borderId="33" xfId="0" applyFont="1" applyBorder="1" applyAlignment="1" applyProtection="1">
      <alignment horizontal="center" vertical="center" wrapText="1"/>
      <protection locked="0"/>
    </xf>
    <xf numFmtId="0" fontId="35" fillId="0" borderId="21" xfId="0" applyFont="1" applyBorder="1" applyAlignment="1" applyProtection="1">
      <alignment horizontal="center" vertical="center" wrapText="1"/>
      <protection locked="0"/>
    </xf>
    <xf numFmtId="0" fontId="8" fillId="0" borderId="45" xfId="0" applyFont="1" applyFill="1" applyBorder="1" applyAlignment="1" applyProtection="1">
      <alignment horizontal="center" vertical="center" wrapText="1"/>
      <protection locked="0"/>
    </xf>
    <xf numFmtId="0" fontId="8" fillId="0" borderId="46" xfId="0" applyFont="1" applyFill="1" applyBorder="1" applyAlignment="1" applyProtection="1">
      <alignment horizontal="center" vertical="center" wrapText="1"/>
      <protection locked="0"/>
    </xf>
    <xf numFmtId="0" fontId="8" fillId="0" borderId="47" xfId="0" applyFont="1" applyFill="1" applyBorder="1" applyAlignment="1" applyProtection="1">
      <alignment horizontal="center" vertical="center" wrapText="1"/>
      <protection locked="0"/>
    </xf>
    <xf numFmtId="0" fontId="26" fillId="0" borderId="0" xfId="0" applyFont="1" applyAlignment="1">
      <alignment horizontal="left"/>
    </xf>
    <xf numFmtId="49" fontId="34" fillId="0" borderId="19" xfId="0" applyNumberFormat="1" applyFont="1" applyBorder="1" applyAlignment="1" applyProtection="1">
      <alignment horizontal="center" vertical="center" wrapText="1"/>
      <protection locked="0"/>
    </xf>
    <xf numFmtId="49" fontId="34" fillId="0" borderId="33" xfId="0" applyNumberFormat="1" applyFont="1" applyBorder="1" applyAlignment="1" applyProtection="1">
      <alignment horizontal="center" vertical="center" wrapText="1"/>
      <protection locked="0"/>
    </xf>
    <xf numFmtId="49" fontId="34" fillId="0" borderId="21" xfId="0" applyNumberFormat="1" applyFont="1" applyBorder="1" applyAlignment="1" applyProtection="1">
      <alignment horizontal="center" vertical="center" wrapText="1"/>
      <protection locked="0"/>
    </xf>
    <xf numFmtId="0" fontId="26" fillId="0" borderId="0" xfId="0" applyFont="1" applyFill="1" applyBorder="1" applyAlignment="1">
      <alignment horizontal="left"/>
    </xf>
    <xf numFmtId="0" fontId="9" fillId="0" borderId="11" xfId="0" applyFont="1" applyBorder="1" applyAlignment="1">
      <alignment horizontal="center"/>
    </xf>
    <xf numFmtId="0" fontId="10" fillId="0" borderId="11" xfId="0" applyFont="1" applyBorder="1" applyAlignment="1">
      <alignment horizontal="center" vertical="center" wrapText="1"/>
    </xf>
    <xf numFmtId="0" fontId="10" fillId="0" borderId="31" xfId="0" applyFont="1" applyBorder="1" applyAlignment="1">
      <alignment horizontal="center"/>
    </xf>
    <xf numFmtId="0" fontId="10" fillId="0" borderId="35" xfId="0" applyFont="1" applyBorder="1" applyAlignment="1">
      <alignment horizontal="center"/>
    </xf>
    <xf numFmtId="0" fontId="10" fillId="0" borderId="10" xfId="0" applyFont="1" applyBorder="1" applyAlignment="1">
      <alignment horizontal="center"/>
    </xf>
    <xf numFmtId="0" fontId="10" fillId="0" borderId="12"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7" xfId="0" applyFont="1" applyBorder="1" applyAlignment="1">
      <alignment horizontal="center" vertical="center" wrapText="1"/>
    </xf>
    <xf numFmtId="0" fontId="26" fillId="0" borderId="0" xfId="0" applyFont="1" applyFill="1" applyAlignment="1">
      <alignment horizontal="left"/>
    </xf>
    <xf numFmtId="0" fontId="10" fillId="0" borderId="11" xfId="0" applyFont="1" applyBorder="1" applyAlignment="1">
      <alignment horizontal="center"/>
    </xf>
    <xf numFmtId="0" fontId="23" fillId="0" borderId="11" xfId="0" applyFont="1" applyBorder="1" applyAlignment="1">
      <alignment horizontal="center" vertical="center" wrapText="1"/>
    </xf>
    <xf numFmtId="0" fontId="23" fillId="0" borderId="11" xfId="0" applyFont="1" applyFill="1" applyBorder="1" applyAlignment="1">
      <alignment horizontal="center" vertical="center" wrapText="1"/>
    </xf>
    <xf numFmtId="0" fontId="37" fillId="0" borderId="0" xfId="0" applyFont="1" applyAlignment="1">
      <alignment horizontal="center"/>
    </xf>
    <xf numFmtId="0" fontId="10" fillId="0" borderId="35" xfId="0" applyFont="1" applyBorder="1" applyAlignment="1">
      <alignment horizontal="center" vertical="center" wrapText="1"/>
    </xf>
    <xf numFmtId="0" fontId="10" fillId="0" borderId="0" xfId="0" applyFont="1" applyFill="1" applyAlignment="1">
      <alignment/>
    </xf>
    <xf numFmtId="0" fontId="10" fillId="0" borderId="31" xfId="0" applyFont="1" applyBorder="1" applyAlignment="1">
      <alignment horizontal="center" wrapText="1"/>
    </xf>
    <xf numFmtId="0" fontId="10" fillId="0" borderId="10" xfId="0" applyFont="1" applyBorder="1" applyAlignment="1">
      <alignment horizontal="center" wrapText="1"/>
    </xf>
    <xf numFmtId="0" fontId="15" fillId="0" borderId="3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26" fillId="0" borderId="31" xfId="0" applyFont="1" applyBorder="1" applyAlignment="1">
      <alignment horizontal="center" vertical="center" wrapText="1"/>
    </xf>
    <xf numFmtId="0" fontId="26"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1" xfId="0" applyFont="1" applyBorder="1" applyAlignment="1">
      <alignment horizontal="center"/>
    </xf>
    <xf numFmtId="0" fontId="38" fillId="0" borderId="0" xfId="0" applyFont="1" applyAlignment="1">
      <alignment horizontal="left"/>
    </xf>
    <xf numFmtId="0" fontId="10" fillId="0" borderId="0" xfId="0" applyFont="1" applyBorder="1" applyAlignment="1">
      <alignment horizontal="right"/>
    </xf>
    <xf numFmtId="0" fontId="0" fillId="0" borderId="0" xfId="0" applyBorder="1" applyAlignment="1">
      <alignment horizontal="right"/>
    </xf>
    <xf numFmtId="0" fontId="12" fillId="0" borderId="0" xfId="0" applyFont="1" applyAlignment="1">
      <alignment horizontal="left"/>
    </xf>
    <xf numFmtId="0" fontId="12" fillId="0" borderId="0" xfId="0" applyFont="1" applyFill="1" applyAlignment="1">
      <alignment horizontal="right"/>
    </xf>
    <xf numFmtId="0" fontId="8" fillId="0" borderId="11" xfId="0" applyFont="1" applyBorder="1" applyAlignment="1">
      <alignment horizontal="center" wrapText="1"/>
    </xf>
    <xf numFmtId="0" fontId="8" fillId="0" borderId="11" xfId="0" applyFont="1" applyBorder="1" applyAlignment="1">
      <alignment horizontal="center" vertical="center" wrapText="1"/>
    </xf>
    <xf numFmtId="0" fontId="34" fillId="0" borderId="31" xfId="0" applyFont="1" applyBorder="1" applyAlignment="1" applyProtection="1">
      <alignment horizontal="center" vertical="center" wrapText="1"/>
      <protection locked="0"/>
    </xf>
    <xf numFmtId="0" fontId="34" fillId="0" borderId="10" xfId="0" applyFont="1" applyBorder="1" applyAlignment="1" applyProtection="1">
      <alignment horizontal="center" vertical="center" wrapText="1"/>
      <protection locked="0"/>
    </xf>
    <xf numFmtId="0" fontId="26" fillId="0" borderId="11"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07"/>
  <sheetViews>
    <sheetView view="pageBreakPreview" zoomScale="75" zoomScaleSheetLayoutView="75" zoomScalePageLayoutView="0" workbookViewId="0" topLeftCell="A90">
      <selection activeCell="D93" sqref="D93"/>
    </sheetView>
  </sheetViews>
  <sheetFormatPr defaultColWidth="9.00390625" defaultRowHeight="12.75"/>
  <cols>
    <col min="1" max="1" width="23.875" style="0" customWidth="1"/>
    <col min="2" max="2" width="68.375" style="0" customWidth="1"/>
    <col min="3" max="3" width="17.75390625" style="0" customWidth="1"/>
    <col min="4" max="4" width="16.875" style="0" customWidth="1"/>
    <col min="5" max="5" width="12.625" style="0" customWidth="1"/>
    <col min="6" max="6" width="16.25390625" style="0" customWidth="1"/>
    <col min="7" max="7" width="5.875" style="0" customWidth="1"/>
  </cols>
  <sheetData>
    <row r="1" spans="1:8" ht="15.75">
      <c r="A1" s="15"/>
      <c r="C1" s="112"/>
      <c r="D1" s="113"/>
      <c r="E1" s="113"/>
      <c r="F1" s="468" t="s">
        <v>31</v>
      </c>
      <c r="G1" s="468"/>
      <c r="H1" s="114"/>
    </row>
    <row r="2" spans="1:8" ht="87" customHeight="1">
      <c r="A2" s="15"/>
      <c r="C2" s="471" t="s">
        <v>503</v>
      </c>
      <c r="D2" s="471"/>
      <c r="E2" s="471"/>
      <c r="F2" s="471"/>
      <c r="G2" s="471"/>
      <c r="H2" s="114"/>
    </row>
    <row r="3" spans="1:8" ht="12.75">
      <c r="A3" s="15"/>
      <c r="C3" s="472"/>
      <c r="D3" s="473"/>
      <c r="E3" s="473"/>
      <c r="F3" s="473"/>
      <c r="G3" s="473"/>
      <c r="H3" s="114"/>
    </row>
    <row r="4" spans="1:8" ht="25.5">
      <c r="A4" s="15"/>
      <c r="B4" s="474" t="s">
        <v>426</v>
      </c>
      <c r="C4" s="474"/>
      <c r="D4" s="474"/>
      <c r="E4" s="474"/>
      <c r="F4" s="474"/>
      <c r="G4" s="9"/>
      <c r="H4" s="114"/>
    </row>
    <row r="5" spans="2:6" ht="22.5">
      <c r="B5" s="469" t="s">
        <v>425</v>
      </c>
      <c r="C5" s="469"/>
      <c r="D5" s="469"/>
      <c r="E5" s="469"/>
      <c r="F5" s="469"/>
    </row>
    <row r="6" spans="2:6" ht="18.75">
      <c r="B6" s="21"/>
      <c r="F6" s="213" t="s">
        <v>116</v>
      </c>
    </row>
    <row r="7" spans="1:6" ht="43.5" customHeight="1">
      <c r="A7" s="470" t="s">
        <v>55</v>
      </c>
      <c r="B7" s="470" t="s">
        <v>54</v>
      </c>
      <c r="C7" s="470" t="s">
        <v>331</v>
      </c>
      <c r="D7" s="470" t="s">
        <v>16</v>
      </c>
      <c r="E7" s="470" t="s">
        <v>0</v>
      </c>
      <c r="F7" s="470"/>
    </row>
    <row r="8" spans="1:6" ht="90" customHeight="1">
      <c r="A8" s="470"/>
      <c r="B8" s="470"/>
      <c r="C8" s="470"/>
      <c r="D8" s="470"/>
      <c r="E8" s="38" t="s">
        <v>56</v>
      </c>
      <c r="F8" s="37" t="s">
        <v>57</v>
      </c>
    </row>
    <row r="9" spans="1:6" ht="45" customHeight="1">
      <c r="A9" s="243">
        <v>10000000</v>
      </c>
      <c r="B9" s="243" t="s">
        <v>62</v>
      </c>
      <c r="C9" s="244">
        <f>C10+C14+C18+C22+C46</f>
        <v>121751300</v>
      </c>
      <c r="D9" s="244">
        <f>D10+D14+D18+D22+D46</f>
        <v>121451300</v>
      </c>
      <c r="E9" s="244">
        <f>E10+E14+E18+E22+E46</f>
        <v>300000</v>
      </c>
      <c r="F9" s="244">
        <f>F10+F14+F18+F22+F46</f>
        <v>0</v>
      </c>
    </row>
    <row r="10" spans="1:6" ht="45" customHeight="1">
      <c r="A10" s="55">
        <v>11000000</v>
      </c>
      <c r="B10" s="55" t="s">
        <v>63</v>
      </c>
      <c r="C10" s="56">
        <f>C11+C12</f>
        <v>79350000</v>
      </c>
      <c r="D10" s="56">
        <f>D11+D12</f>
        <v>79350000</v>
      </c>
      <c r="E10" s="56">
        <f>E12</f>
        <v>0</v>
      </c>
      <c r="F10" s="56">
        <f>F12</f>
        <v>0</v>
      </c>
    </row>
    <row r="11" spans="1:6" ht="45" customHeight="1">
      <c r="A11" s="57">
        <v>11010000</v>
      </c>
      <c r="B11" s="57" t="s">
        <v>154</v>
      </c>
      <c r="C11" s="146">
        <f>D11+E11</f>
        <v>79350000</v>
      </c>
      <c r="D11" s="146">
        <v>79350000</v>
      </c>
      <c r="E11" s="58"/>
      <c r="F11" s="58"/>
    </row>
    <row r="12" spans="1:6" ht="35.25" customHeight="1" hidden="1">
      <c r="A12" s="57">
        <v>11020000</v>
      </c>
      <c r="B12" s="57" t="s">
        <v>64</v>
      </c>
      <c r="C12" s="58">
        <f>D12+E12</f>
        <v>0</v>
      </c>
      <c r="D12" s="58"/>
      <c r="E12" s="58">
        <f>E13</f>
        <v>0</v>
      </c>
      <c r="F12" s="58">
        <f>F13</f>
        <v>0</v>
      </c>
    </row>
    <row r="13" spans="1:6" ht="39.75" customHeight="1" hidden="1">
      <c r="A13" s="148">
        <v>11020200</v>
      </c>
      <c r="B13" s="75" t="s">
        <v>32</v>
      </c>
      <c r="C13" s="58">
        <f>D13+E13</f>
        <v>10000</v>
      </c>
      <c r="D13" s="34">
        <v>10000</v>
      </c>
      <c r="E13" s="22"/>
      <c r="F13" s="22"/>
    </row>
    <row r="14" spans="1:7" ht="39.75" customHeight="1">
      <c r="A14" s="55">
        <v>13000000</v>
      </c>
      <c r="B14" s="59" t="s">
        <v>65</v>
      </c>
      <c r="C14" s="56">
        <f>C15+C16+C17</f>
        <v>3641000</v>
      </c>
      <c r="D14" s="56">
        <f>D15+D16+D17</f>
        <v>3641000</v>
      </c>
      <c r="E14" s="56">
        <f>E15+E16+E17</f>
        <v>0</v>
      </c>
      <c r="F14" s="439">
        <f>F15+F16+F17</f>
        <v>0</v>
      </c>
      <c r="G14" s="438"/>
    </row>
    <row r="15" spans="1:6" ht="39.75" customHeight="1">
      <c r="A15" s="321">
        <v>13010100</v>
      </c>
      <c r="B15" s="75" t="s">
        <v>374</v>
      </c>
      <c r="C15" s="146">
        <f>D15+E15</f>
        <v>2400000</v>
      </c>
      <c r="D15" s="146">
        <v>2400000</v>
      </c>
      <c r="E15" s="146"/>
      <c r="F15" s="146"/>
    </row>
    <row r="16" spans="1:6" ht="40.5" customHeight="1">
      <c r="A16" s="44">
        <v>13010200</v>
      </c>
      <c r="B16" s="40" t="s">
        <v>375</v>
      </c>
      <c r="C16" s="146">
        <f>D16+E16</f>
        <v>1220000</v>
      </c>
      <c r="D16" s="151">
        <v>1220000</v>
      </c>
      <c r="E16" s="68"/>
      <c r="F16" s="68"/>
    </row>
    <row r="17" spans="1:7" ht="40.5" customHeight="1">
      <c r="A17" s="44">
        <v>130301000</v>
      </c>
      <c r="B17" s="40" t="s">
        <v>441</v>
      </c>
      <c r="C17" s="146">
        <f>D17+E17</f>
        <v>21000</v>
      </c>
      <c r="D17" s="50">
        <v>21000</v>
      </c>
      <c r="E17" s="387"/>
      <c r="F17" s="68"/>
      <c r="G17" s="437"/>
    </row>
    <row r="18" spans="1:6" ht="28.5" customHeight="1">
      <c r="A18" s="69">
        <v>14000000</v>
      </c>
      <c r="B18" s="62" t="s">
        <v>66</v>
      </c>
      <c r="C18" s="64">
        <f>C19+C21+C20</f>
        <v>7870300</v>
      </c>
      <c r="D18" s="64">
        <f>D19+D21+D20</f>
        <v>7870300</v>
      </c>
      <c r="E18" s="64">
        <f>E21+E20</f>
        <v>0</v>
      </c>
      <c r="F18" s="64">
        <f>F21+F20</f>
        <v>0</v>
      </c>
    </row>
    <row r="19" spans="1:6" ht="38.25" customHeight="1">
      <c r="A19" s="44">
        <v>14020000</v>
      </c>
      <c r="B19" s="155" t="s">
        <v>283</v>
      </c>
      <c r="C19" s="58">
        <f>D19+E19</f>
        <v>920300</v>
      </c>
      <c r="D19" s="50">
        <v>920300</v>
      </c>
      <c r="E19" s="50"/>
      <c r="F19" s="50"/>
    </row>
    <row r="20" spans="1:6" ht="39.75" customHeight="1">
      <c r="A20" s="44">
        <v>14030000</v>
      </c>
      <c r="B20" s="155" t="s">
        <v>284</v>
      </c>
      <c r="C20" s="58">
        <f>D20+E20</f>
        <v>3850000</v>
      </c>
      <c r="D20" s="44">
        <v>3850000</v>
      </c>
      <c r="E20" s="64">
        <f>E22</f>
        <v>0</v>
      </c>
      <c r="F20" s="44"/>
    </row>
    <row r="21" spans="1:6" ht="42.75" customHeight="1">
      <c r="A21" s="44">
        <v>14040000</v>
      </c>
      <c r="B21" s="40" t="s">
        <v>33</v>
      </c>
      <c r="C21" s="58">
        <f>D21+E21</f>
        <v>3100000</v>
      </c>
      <c r="D21" s="151">
        <v>3100000</v>
      </c>
      <c r="E21" s="68"/>
      <c r="F21" s="68"/>
    </row>
    <row r="22" spans="1:6" ht="22.5" customHeight="1">
      <c r="A22" s="69">
        <v>18000000</v>
      </c>
      <c r="B22" s="62" t="s">
        <v>67</v>
      </c>
      <c r="C22" s="56">
        <f>D22+E22</f>
        <v>30590000</v>
      </c>
      <c r="D22" s="64">
        <f>D23+D36+D38</f>
        <v>30590000</v>
      </c>
      <c r="E22" s="64">
        <f>E23+E36+E38</f>
        <v>0</v>
      </c>
      <c r="F22" s="64">
        <f>F23+F36+F38</f>
        <v>0</v>
      </c>
    </row>
    <row r="23" spans="1:6" ht="20.25" customHeight="1">
      <c r="A23" s="46">
        <v>18010000</v>
      </c>
      <c r="B23" s="45" t="s">
        <v>34</v>
      </c>
      <c r="C23" s="58">
        <f aca="true" t="shared" si="0" ref="C23:C38">D23+E23</f>
        <v>17800000</v>
      </c>
      <c r="D23" s="66">
        <v>17800000</v>
      </c>
      <c r="E23" s="61">
        <f>SUM(E24:E35)</f>
        <v>0</v>
      </c>
      <c r="F23" s="61">
        <f>SUM(F24:F35)</f>
        <v>0</v>
      </c>
    </row>
    <row r="24" spans="1:6" ht="39" customHeight="1" hidden="1">
      <c r="A24" s="44">
        <v>18010100</v>
      </c>
      <c r="B24" s="40" t="s">
        <v>155</v>
      </c>
      <c r="C24" s="58">
        <f t="shared" si="0"/>
        <v>0</v>
      </c>
      <c r="D24" s="151"/>
      <c r="E24" s="22"/>
      <c r="F24" s="22"/>
    </row>
    <row r="25" spans="1:6" ht="45" customHeight="1" hidden="1">
      <c r="A25" s="44">
        <v>18010200</v>
      </c>
      <c r="B25" s="40" t="s">
        <v>156</v>
      </c>
      <c r="C25" s="58">
        <f t="shared" si="0"/>
        <v>0</v>
      </c>
      <c r="D25" s="388"/>
      <c r="E25" s="22"/>
      <c r="F25" s="22"/>
    </row>
    <row r="26" spans="1:6" ht="48" customHeight="1" hidden="1">
      <c r="A26" s="44" t="s">
        <v>35</v>
      </c>
      <c r="B26" s="40" t="s">
        <v>157</v>
      </c>
      <c r="C26" s="58">
        <f t="shared" si="0"/>
        <v>0</v>
      </c>
      <c r="D26" s="151"/>
      <c r="E26" s="22"/>
      <c r="F26" s="22"/>
    </row>
    <row r="27" spans="1:6" ht="30" customHeight="1" hidden="1">
      <c r="A27" s="44">
        <v>18010500</v>
      </c>
      <c r="B27" s="40" t="s">
        <v>8</v>
      </c>
      <c r="C27" s="58">
        <f t="shared" si="0"/>
        <v>0</v>
      </c>
      <c r="D27" s="151"/>
      <c r="E27" s="22"/>
      <c r="F27" s="22"/>
    </row>
    <row r="28" spans="1:6" ht="24.75" customHeight="1" hidden="1">
      <c r="A28" s="44">
        <v>18010600</v>
      </c>
      <c r="B28" s="40" t="s">
        <v>10</v>
      </c>
      <c r="C28" s="58">
        <f t="shared" si="0"/>
        <v>0</v>
      </c>
      <c r="D28" s="151"/>
      <c r="E28" s="22"/>
      <c r="F28" s="22"/>
    </row>
    <row r="29" spans="1:6" ht="20.25" customHeight="1" hidden="1">
      <c r="A29" s="44">
        <v>18010700</v>
      </c>
      <c r="B29" s="40" t="s">
        <v>9</v>
      </c>
      <c r="C29" s="58">
        <f t="shared" si="0"/>
        <v>0</v>
      </c>
      <c r="D29" s="151"/>
      <c r="E29" s="22"/>
      <c r="F29" s="22"/>
    </row>
    <row r="30" spans="1:6" ht="20.25" customHeight="1" hidden="1">
      <c r="A30" s="44">
        <v>18010900</v>
      </c>
      <c r="B30" s="40" t="s">
        <v>11</v>
      </c>
      <c r="C30" s="58">
        <f t="shared" si="0"/>
        <v>0</v>
      </c>
      <c r="D30" s="151"/>
      <c r="E30" s="22"/>
      <c r="F30" s="22"/>
    </row>
    <row r="31" spans="1:6" ht="20.25" customHeight="1" hidden="1">
      <c r="A31" s="44">
        <v>18011000</v>
      </c>
      <c r="B31" s="40" t="s">
        <v>298</v>
      </c>
      <c r="C31" s="58">
        <f t="shared" si="0"/>
        <v>0</v>
      </c>
      <c r="D31" s="151"/>
      <c r="E31" s="22"/>
      <c r="F31" s="22"/>
    </row>
    <row r="32" spans="1:6" ht="27.75" customHeight="1" hidden="1">
      <c r="A32" s="44">
        <v>18011100</v>
      </c>
      <c r="B32" s="40" t="s">
        <v>36</v>
      </c>
      <c r="C32" s="58">
        <f t="shared" si="0"/>
        <v>0</v>
      </c>
      <c r="D32" s="151"/>
      <c r="E32" s="22"/>
      <c r="F32" s="22"/>
    </row>
    <row r="33" spans="1:6" ht="28.5" customHeight="1" hidden="1">
      <c r="A33" s="150">
        <v>18020000</v>
      </c>
      <c r="B33" s="39" t="s">
        <v>37</v>
      </c>
      <c r="C33" s="58">
        <f t="shared" si="0"/>
        <v>0</v>
      </c>
      <c r="D33" s="353"/>
      <c r="E33" s="22"/>
      <c r="F33" s="22"/>
    </row>
    <row r="34" spans="1:6" ht="12.75" customHeight="1" hidden="1">
      <c r="A34" s="44">
        <v>18020100</v>
      </c>
      <c r="B34" s="40" t="s">
        <v>38</v>
      </c>
      <c r="C34" s="58">
        <f t="shared" si="0"/>
        <v>0</v>
      </c>
      <c r="D34" s="151"/>
      <c r="E34" s="22"/>
      <c r="F34" s="22"/>
    </row>
    <row r="35" spans="1:6" ht="32.25" customHeight="1" hidden="1">
      <c r="A35" s="44">
        <v>18020200</v>
      </c>
      <c r="B35" s="40" t="s">
        <v>39</v>
      </c>
      <c r="C35" s="58">
        <f t="shared" si="0"/>
        <v>0</v>
      </c>
      <c r="D35" s="151"/>
      <c r="E35" s="22"/>
      <c r="F35" s="22"/>
    </row>
    <row r="36" spans="1:6" ht="27" customHeight="1" hidden="1">
      <c r="A36" s="46">
        <v>18030000</v>
      </c>
      <c r="B36" s="45" t="s">
        <v>40</v>
      </c>
      <c r="C36" s="58">
        <f t="shared" si="0"/>
        <v>0</v>
      </c>
      <c r="D36" s="146">
        <f>D37</f>
        <v>0</v>
      </c>
      <c r="E36" s="60"/>
      <c r="F36" s="60"/>
    </row>
    <row r="37" spans="1:6" ht="28.5" customHeight="1" hidden="1">
      <c r="A37" s="44">
        <v>18030200</v>
      </c>
      <c r="B37" s="40" t="s">
        <v>41</v>
      </c>
      <c r="C37" s="58">
        <f t="shared" si="0"/>
        <v>0</v>
      </c>
      <c r="D37" s="151"/>
      <c r="E37" s="22"/>
      <c r="F37" s="22"/>
    </row>
    <row r="38" spans="1:6" ht="21.75" customHeight="1">
      <c r="A38" s="149">
        <v>18050000</v>
      </c>
      <c r="B38" s="76" t="s">
        <v>42</v>
      </c>
      <c r="C38" s="58">
        <f t="shared" si="0"/>
        <v>12790000</v>
      </c>
      <c r="D38" s="67">
        <v>12790000</v>
      </c>
      <c r="E38" s="60"/>
      <c r="F38" s="60"/>
    </row>
    <row r="39" spans="1:6" ht="25.5" customHeight="1" hidden="1">
      <c r="A39" s="16">
        <v>18050300</v>
      </c>
      <c r="B39" s="41" t="s">
        <v>13</v>
      </c>
      <c r="C39" s="58">
        <f>D39+E39</f>
        <v>0</v>
      </c>
      <c r="D39" s="49"/>
      <c r="E39" s="22"/>
      <c r="F39" s="22"/>
    </row>
    <row r="40" spans="1:6" ht="27" customHeight="1" hidden="1">
      <c r="A40" s="16">
        <v>18050400</v>
      </c>
      <c r="B40" s="41" t="s">
        <v>14</v>
      </c>
      <c r="C40" s="58">
        <f>D40+E40</f>
        <v>0</v>
      </c>
      <c r="D40" s="49"/>
      <c r="E40" s="22"/>
      <c r="F40" s="22"/>
    </row>
    <row r="41" spans="1:6" ht="22.5" customHeight="1" hidden="1">
      <c r="A41" s="36">
        <v>18050500</v>
      </c>
      <c r="B41" s="40" t="s">
        <v>43</v>
      </c>
      <c r="C41" s="58">
        <f>D41+E41</f>
        <v>0</v>
      </c>
      <c r="D41" s="16"/>
      <c r="E41" s="22"/>
      <c r="F41" s="22"/>
    </row>
    <row r="42" spans="1:6" ht="15" customHeight="1" hidden="1">
      <c r="A42" s="23">
        <v>19010000</v>
      </c>
      <c r="B42" s="42" t="s">
        <v>12</v>
      </c>
      <c r="C42" s="23">
        <f>D42</f>
        <v>0</v>
      </c>
      <c r="D42" s="19">
        <f>D43+D44+D45</f>
        <v>0</v>
      </c>
      <c r="E42" s="22"/>
      <c r="F42" s="22"/>
    </row>
    <row r="43" spans="1:6" ht="18.75" customHeight="1" hidden="1">
      <c r="A43" s="34">
        <v>19010101</v>
      </c>
      <c r="B43" s="43" t="s">
        <v>44</v>
      </c>
      <c r="C43" s="23">
        <f>D43</f>
        <v>0</v>
      </c>
      <c r="D43" s="19"/>
      <c r="E43" s="22"/>
      <c r="F43" s="22"/>
    </row>
    <row r="44" spans="1:6" ht="24.75" customHeight="1" hidden="1">
      <c r="A44" s="34">
        <v>19010201</v>
      </c>
      <c r="B44" s="43" t="s">
        <v>45</v>
      </c>
      <c r="C44" s="23">
        <f>D44</f>
        <v>0</v>
      </c>
      <c r="D44" s="19"/>
      <c r="E44" s="22"/>
      <c r="F44" s="22"/>
    </row>
    <row r="45" spans="1:6" ht="15.75" customHeight="1" hidden="1">
      <c r="A45" s="34">
        <v>19010301</v>
      </c>
      <c r="B45" s="43" t="s">
        <v>46</v>
      </c>
      <c r="C45" s="23">
        <f>D45</f>
        <v>0</v>
      </c>
      <c r="D45" s="20"/>
      <c r="E45" s="22"/>
      <c r="F45" s="22"/>
    </row>
    <row r="46" spans="1:6" ht="23.25" customHeight="1">
      <c r="A46" s="64">
        <v>19000000</v>
      </c>
      <c r="B46" s="71" t="s">
        <v>68</v>
      </c>
      <c r="C46" s="64">
        <f>C47</f>
        <v>300000</v>
      </c>
      <c r="D46" s="64">
        <f>D47</f>
        <v>0</v>
      </c>
      <c r="E46" s="64">
        <f>E47</f>
        <v>300000</v>
      </c>
      <c r="F46" s="64">
        <f>F47</f>
        <v>0</v>
      </c>
    </row>
    <row r="47" spans="1:6" ht="27" customHeight="1">
      <c r="A47" s="66">
        <v>19010000</v>
      </c>
      <c r="B47" s="63" t="s">
        <v>12</v>
      </c>
      <c r="C47" s="77">
        <f>E47</f>
        <v>300000</v>
      </c>
      <c r="D47" s="67">
        <f>SUM(D48:D50)</f>
        <v>0</v>
      </c>
      <c r="E47" s="67">
        <v>300000</v>
      </c>
      <c r="F47" s="67">
        <f>SUM(F48:F50)</f>
        <v>0</v>
      </c>
    </row>
    <row r="48" spans="1:6" ht="38.25" customHeight="1" hidden="1">
      <c r="A48" s="50">
        <v>19010101</v>
      </c>
      <c r="B48" s="43" t="s">
        <v>44</v>
      </c>
      <c r="C48" s="51">
        <f>E48</f>
        <v>0</v>
      </c>
      <c r="D48" s="49"/>
      <c r="E48" s="49"/>
      <c r="F48" s="17"/>
    </row>
    <row r="49" spans="1:6" ht="35.25" customHeight="1" hidden="1">
      <c r="A49" s="50">
        <v>19010201</v>
      </c>
      <c r="B49" s="43" t="s">
        <v>45</v>
      </c>
      <c r="C49" s="51">
        <f>E49</f>
        <v>0</v>
      </c>
      <c r="D49" s="49"/>
      <c r="E49" s="49"/>
      <c r="F49" s="17"/>
    </row>
    <row r="50" spans="1:6" ht="42" customHeight="1" hidden="1">
      <c r="A50" s="50">
        <v>19010301</v>
      </c>
      <c r="B50" s="43" t="s">
        <v>46</v>
      </c>
      <c r="C50" s="51">
        <f>E50</f>
        <v>0</v>
      </c>
      <c r="D50" s="49"/>
      <c r="E50" s="49"/>
      <c r="F50" s="17"/>
    </row>
    <row r="51" spans="1:6" ht="24.75" customHeight="1">
      <c r="A51" s="245">
        <v>20000000</v>
      </c>
      <c r="B51" s="246" t="s">
        <v>69</v>
      </c>
      <c r="C51" s="247">
        <f>C52+C55+C69</f>
        <v>6620000</v>
      </c>
      <c r="D51" s="247">
        <f>D52+D55</f>
        <v>1370000</v>
      </c>
      <c r="E51" s="247">
        <f>E52+E55+E62+E69</f>
        <v>5250000</v>
      </c>
      <c r="F51" s="247">
        <f>F52+F55+F66+F69</f>
        <v>0</v>
      </c>
    </row>
    <row r="52" spans="1:6" ht="36" customHeight="1">
      <c r="A52" s="64">
        <v>21000000</v>
      </c>
      <c r="B52" s="78" t="s">
        <v>70</v>
      </c>
      <c r="C52" s="65">
        <f>C53+C54</f>
        <v>30000</v>
      </c>
      <c r="D52" s="65">
        <f>D53+D54</f>
        <v>30000</v>
      </c>
      <c r="E52" s="65">
        <f>E53+E54</f>
        <v>0</v>
      </c>
      <c r="F52" s="147">
        <f>F53+F54</f>
        <v>0</v>
      </c>
    </row>
    <row r="53" spans="1:6" ht="39" customHeight="1" hidden="1">
      <c r="A53" s="50">
        <v>5000</v>
      </c>
      <c r="B53" s="43" t="s">
        <v>47</v>
      </c>
      <c r="C53" s="146">
        <f>D53+E53</f>
        <v>0</v>
      </c>
      <c r="D53" s="20"/>
      <c r="E53" s="68"/>
      <c r="F53" s="68"/>
    </row>
    <row r="54" spans="1:6" ht="26.25" customHeight="1">
      <c r="A54" s="44">
        <v>21081100</v>
      </c>
      <c r="B54" s="40" t="s">
        <v>48</v>
      </c>
      <c r="C54" s="146">
        <f>D54+E54</f>
        <v>30000</v>
      </c>
      <c r="D54" s="16">
        <v>30000</v>
      </c>
      <c r="E54" s="68"/>
      <c r="F54" s="68"/>
    </row>
    <row r="55" spans="1:6" ht="47.25" customHeight="1">
      <c r="A55" s="150">
        <v>22000000</v>
      </c>
      <c r="B55" s="39" t="s">
        <v>71</v>
      </c>
      <c r="C55" s="353">
        <f>C56+C60+C62</f>
        <v>1340000</v>
      </c>
      <c r="D55" s="353">
        <f>D56+D60+D62</f>
        <v>1340000</v>
      </c>
      <c r="E55" s="353">
        <f>E57+E60+E62</f>
        <v>0</v>
      </c>
      <c r="F55" s="353">
        <f>F57+F60+F62</f>
        <v>0</v>
      </c>
    </row>
    <row r="56" spans="1:6" ht="47.25" customHeight="1">
      <c r="A56" s="389">
        <v>22010000</v>
      </c>
      <c r="B56" s="59" t="s">
        <v>72</v>
      </c>
      <c r="C56" s="56">
        <f>D56+E56</f>
        <v>870000</v>
      </c>
      <c r="D56" s="64">
        <f>SUM(D57:D59)</f>
        <v>870000</v>
      </c>
      <c r="E56" s="64">
        <f>SUM(E57:E59)</f>
        <v>0</v>
      </c>
      <c r="F56" s="64">
        <f>SUM(F57:F59)</f>
        <v>0</v>
      </c>
    </row>
    <row r="57" spans="1:6" ht="43.5" customHeight="1">
      <c r="A57" s="148">
        <v>22010300</v>
      </c>
      <c r="B57" s="75" t="s">
        <v>442</v>
      </c>
      <c r="C57" s="146">
        <f>D57+E57</f>
        <v>20000</v>
      </c>
      <c r="D57" s="151">
        <v>20000</v>
      </c>
      <c r="E57" s="149"/>
      <c r="F57" s="149"/>
    </row>
    <row r="58" spans="1:6" ht="32.25" customHeight="1">
      <c r="A58" s="50">
        <v>22012500</v>
      </c>
      <c r="B58" s="43" t="s">
        <v>25</v>
      </c>
      <c r="C58" s="146">
        <f>D58+E58</f>
        <v>650000</v>
      </c>
      <c r="D58" s="390">
        <v>650000</v>
      </c>
      <c r="E58" s="6"/>
      <c r="F58" s="6"/>
    </row>
    <row r="59" spans="1:6" ht="43.5" customHeight="1">
      <c r="A59" s="50">
        <v>22012600</v>
      </c>
      <c r="B59" s="43" t="s">
        <v>443</v>
      </c>
      <c r="C59" s="146">
        <f>D59+E59</f>
        <v>200000</v>
      </c>
      <c r="D59" s="390">
        <v>200000</v>
      </c>
      <c r="E59" s="5"/>
      <c r="F59" s="5"/>
    </row>
    <row r="60" spans="1:6" ht="45" customHeight="1">
      <c r="A60" s="66">
        <v>22080000</v>
      </c>
      <c r="B60" s="45" t="s">
        <v>121</v>
      </c>
      <c r="C60" s="146">
        <f aca="true" t="shared" si="1" ref="C60:C65">D60+E60</f>
        <v>450000</v>
      </c>
      <c r="D60" s="66">
        <f>D61</f>
        <v>450000</v>
      </c>
      <c r="E60" s="64">
        <f>E61</f>
        <v>0</v>
      </c>
      <c r="F60" s="64">
        <f>F61</f>
        <v>0</v>
      </c>
    </row>
    <row r="61" spans="1:6" ht="54" customHeight="1">
      <c r="A61" s="44">
        <v>22080400</v>
      </c>
      <c r="B61" s="40" t="s">
        <v>73</v>
      </c>
      <c r="C61" s="146">
        <f t="shared" si="1"/>
        <v>450000</v>
      </c>
      <c r="D61" s="151">
        <v>450000</v>
      </c>
      <c r="E61" s="6"/>
      <c r="F61" s="6"/>
    </row>
    <row r="62" spans="1:6" ht="21.75" customHeight="1">
      <c r="A62" s="46">
        <v>22090000</v>
      </c>
      <c r="B62" s="45" t="s">
        <v>49</v>
      </c>
      <c r="C62" s="146">
        <f t="shared" si="1"/>
        <v>20000</v>
      </c>
      <c r="D62" s="151">
        <v>20000</v>
      </c>
      <c r="E62" s="152"/>
      <c r="F62" s="152"/>
    </row>
    <row r="63" spans="1:6" ht="57" customHeight="1" hidden="1">
      <c r="A63" s="44">
        <v>22090100</v>
      </c>
      <c r="B63" s="40" t="s">
        <v>50</v>
      </c>
      <c r="C63" s="146">
        <f t="shared" si="1"/>
        <v>0</v>
      </c>
      <c r="D63" s="151"/>
      <c r="E63" s="6"/>
      <c r="F63" s="6"/>
    </row>
    <row r="64" spans="1:6" ht="31.5" customHeight="1" hidden="1">
      <c r="A64" s="44">
        <v>22090400</v>
      </c>
      <c r="B64" s="40" t="s">
        <v>51</v>
      </c>
      <c r="C64" s="146">
        <f t="shared" si="1"/>
        <v>0</v>
      </c>
      <c r="D64" s="151"/>
      <c r="E64" s="6"/>
      <c r="F64" s="6"/>
    </row>
    <row r="65" spans="1:6" ht="97.5" customHeight="1" hidden="1">
      <c r="A65" s="44">
        <v>22130000</v>
      </c>
      <c r="B65" s="155" t="s">
        <v>158</v>
      </c>
      <c r="C65" s="146">
        <f t="shared" si="1"/>
        <v>0</v>
      </c>
      <c r="D65" s="50"/>
      <c r="E65" s="5"/>
      <c r="F65" s="5"/>
    </row>
    <row r="66" spans="1:6" ht="25.5" customHeight="1" hidden="1">
      <c r="A66" s="69">
        <v>24000000</v>
      </c>
      <c r="B66" s="62" t="s">
        <v>74</v>
      </c>
      <c r="C66" s="64">
        <f>C67+C68</f>
        <v>0</v>
      </c>
      <c r="D66" s="64">
        <f>D67+D68</f>
        <v>0</v>
      </c>
      <c r="E66" s="64">
        <f>E67+E68</f>
        <v>0</v>
      </c>
      <c r="F66" s="64">
        <f>F67+F68</f>
        <v>0</v>
      </c>
    </row>
    <row r="67" spans="1:6" ht="18.75" customHeight="1" hidden="1">
      <c r="A67" s="44">
        <v>24060300</v>
      </c>
      <c r="B67" s="40" t="s">
        <v>26</v>
      </c>
      <c r="C67" s="50">
        <f>D67+E67</f>
        <v>0</v>
      </c>
      <c r="D67" s="151"/>
      <c r="E67" s="6"/>
      <c r="F67" s="6"/>
    </row>
    <row r="68" spans="1:6" ht="37.5" customHeight="1" hidden="1">
      <c r="A68" s="44">
        <v>24170000</v>
      </c>
      <c r="B68" s="43" t="s">
        <v>132</v>
      </c>
      <c r="C68" s="50">
        <f>D68+E68</f>
        <v>0</v>
      </c>
      <c r="D68" s="151"/>
      <c r="E68" s="153"/>
      <c r="F68" s="44"/>
    </row>
    <row r="69" spans="1:6" ht="20.25" customHeight="1">
      <c r="A69" s="69">
        <v>25000000</v>
      </c>
      <c r="B69" s="62" t="s">
        <v>133</v>
      </c>
      <c r="C69" s="70">
        <f>D69+E69</f>
        <v>5250000</v>
      </c>
      <c r="D69" s="69"/>
      <c r="E69" s="70">
        <v>5250000</v>
      </c>
      <c r="F69" s="69"/>
    </row>
    <row r="70" spans="1:6" ht="43.5" customHeight="1" hidden="1">
      <c r="A70" s="46">
        <v>25010000</v>
      </c>
      <c r="B70" s="45" t="s">
        <v>134</v>
      </c>
      <c r="C70" s="58">
        <f aca="true" t="shared" si="2" ref="C70:C77">D70+E70</f>
        <v>0</v>
      </c>
      <c r="D70" s="46"/>
      <c r="E70" s="48"/>
      <c r="F70" s="46"/>
    </row>
    <row r="71" spans="1:6" ht="42.75" customHeight="1" hidden="1">
      <c r="A71" s="44">
        <v>25010100</v>
      </c>
      <c r="B71" s="40" t="s">
        <v>27</v>
      </c>
      <c r="C71" s="146">
        <f t="shared" si="2"/>
        <v>0</v>
      </c>
      <c r="D71" s="44"/>
      <c r="E71" s="47"/>
      <c r="F71" s="44"/>
    </row>
    <row r="72" spans="1:6" ht="28.5" customHeight="1" hidden="1">
      <c r="A72" s="44">
        <v>25010200</v>
      </c>
      <c r="B72" s="40" t="s">
        <v>53</v>
      </c>
      <c r="C72" s="146">
        <f t="shared" si="2"/>
        <v>0</v>
      </c>
      <c r="D72" s="44"/>
      <c r="E72" s="47"/>
      <c r="F72" s="44"/>
    </row>
    <row r="73" spans="1:6" ht="42.75" customHeight="1" hidden="1">
      <c r="A73" s="44">
        <v>25010400</v>
      </c>
      <c r="B73" s="40" t="s">
        <v>28</v>
      </c>
      <c r="C73" s="146">
        <f t="shared" si="2"/>
        <v>0</v>
      </c>
      <c r="D73" s="44"/>
      <c r="E73" s="47"/>
      <c r="F73" s="44"/>
    </row>
    <row r="74" spans="1:6" ht="42.75" customHeight="1" hidden="1">
      <c r="A74" s="44">
        <v>25010200</v>
      </c>
      <c r="B74" s="40" t="s">
        <v>242</v>
      </c>
      <c r="C74" s="146">
        <f t="shared" si="2"/>
        <v>0</v>
      </c>
      <c r="D74" s="44"/>
      <c r="E74" s="47"/>
      <c r="F74" s="44"/>
    </row>
    <row r="75" spans="1:6" ht="42.75" customHeight="1" hidden="1">
      <c r="A75" s="44">
        <v>25010300</v>
      </c>
      <c r="B75" s="40" t="s">
        <v>243</v>
      </c>
      <c r="C75" s="146">
        <f t="shared" si="2"/>
        <v>0</v>
      </c>
      <c r="D75" s="44"/>
      <c r="E75" s="47"/>
      <c r="F75" s="44"/>
    </row>
    <row r="76" spans="1:6" ht="54.75" customHeight="1" hidden="1">
      <c r="A76" s="46">
        <v>25020000</v>
      </c>
      <c r="B76" s="45" t="s">
        <v>29</v>
      </c>
      <c r="C76" s="58">
        <f t="shared" si="2"/>
        <v>0</v>
      </c>
      <c r="D76" s="46"/>
      <c r="E76" s="48"/>
      <c r="F76" s="46"/>
    </row>
    <row r="77" spans="1:6" ht="38.25" customHeight="1" hidden="1">
      <c r="A77" s="44">
        <v>25020100</v>
      </c>
      <c r="B77" s="40" t="s">
        <v>30</v>
      </c>
      <c r="C77" s="146">
        <f t="shared" si="2"/>
        <v>0</v>
      </c>
      <c r="D77" s="44"/>
      <c r="E77" s="47"/>
      <c r="F77" s="44"/>
    </row>
    <row r="78" spans="1:6" ht="30.75" customHeight="1">
      <c r="A78" s="348">
        <v>30000000</v>
      </c>
      <c r="B78" s="349" t="s">
        <v>78</v>
      </c>
      <c r="C78" s="350">
        <f>D78+E78</f>
        <v>542000</v>
      </c>
      <c r="D78" s="350">
        <f>D79+D81</f>
        <v>0</v>
      </c>
      <c r="E78" s="350">
        <f>E79+E81</f>
        <v>542000</v>
      </c>
      <c r="F78" s="350">
        <f>F79+F81</f>
        <v>542000</v>
      </c>
    </row>
    <row r="79" spans="1:6" ht="33.75" customHeight="1" hidden="1">
      <c r="A79" s="354">
        <v>31000000</v>
      </c>
      <c r="B79" s="171" t="s">
        <v>160</v>
      </c>
      <c r="C79" s="70">
        <f>D79+E79</f>
        <v>0</v>
      </c>
      <c r="D79" s="172">
        <f>D80</f>
        <v>0</v>
      </c>
      <c r="E79" s="172">
        <f>E80</f>
        <v>0</v>
      </c>
      <c r="F79" s="172">
        <f>F80</f>
        <v>0</v>
      </c>
    </row>
    <row r="80" spans="1:6" ht="39" customHeight="1" hidden="1">
      <c r="A80" s="352">
        <v>31030000</v>
      </c>
      <c r="B80" s="155" t="s">
        <v>401</v>
      </c>
      <c r="C80" s="70">
        <f>D80+E80</f>
        <v>0</v>
      </c>
      <c r="D80" s="170"/>
      <c r="E80" s="353"/>
      <c r="F80" s="353"/>
    </row>
    <row r="81" spans="1:6" ht="43.5" customHeight="1">
      <c r="A81" s="355">
        <v>33000000</v>
      </c>
      <c r="B81" s="351" t="s">
        <v>75</v>
      </c>
      <c r="C81" s="126">
        <f>C83</f>
        <v>542000</v>
      </c>
      <c r="D81" s="356"/>
      <c r="E81" s="145">
        <f>E83</f>
        <v>542000</v>
      </c>
      <c r="F81" s="145">
        <f>F83</f>
        <v>542000</v>
      </c>
    </row>
    <row r="82" spans="1:6" ht="35.25" customHeight="1" hidden="1">
      <c r="A82" s="124">
        <v>33010000</v>
      </c>
      <c r="B82" s="125" t="s">
        <v>130</v>
      </c>
      <c r="C82" s="126">
        <f>E82</f>
        <v>0</v>
      </c>
      <c r="D82" s="64"/>
      <c r="E82" s="127"/>
      <c r="F82" s="127"/>
    </row>
    <row r="83" spans="1:6" ht="95.25" customHeight="1">
      <c r="A83" s="241">
        <v>33010100</v>
      </c>
      <c r="B83" s="242" t="s">
        <v>131</v>
      </c>
      <c r="C83" s="126">
        <f>E83</f>
        <v>542000</v>
      </c>
      <c r="D83" s="64"/>
      <c r="E83" s="127">
        <v>542000</v>
      </c>
      <c r="F83" s="127">
        <v>542000</v>
      </c>
    </row>
    <row r="84" spans="1:6" ht="41.25" customHeight="1">
      <c r="A84" s="248">
        <v>50000000</v>
      </c>
      <c r="B84" s="249" t="s">
        <v>79</v>
      </c>
      <c r="C84" s="250">
        <f>C85</f>
        <v>25000</v>
      </c>
      <c r="D84" s="251">
        <f>D85</f>
        <v>0</v>
      </c>
      <c r="E84" s="251">
        <f>E85</f>
        <v>25000</v>
      </c>
      <c r="F84" s="251">
        <f>F85</f>
        <v>0</v>
      </c>
    </row>
    <row r="85" spans="1:6" ht="41.25" customHeight="1">
      <c r="A85" s="50">
        <v>50110000</v>
      </c>
      <c r="B85" s="43" t="s">
        <v>301</v>
      </c>
      <c r="C85" s="51">
        <f>E85</f>
        <v>25000</v>
      </c>
      <c r="D85" s="49">
        <v>0</v>
      </c>
      <c r="E85" s="49">
        <v>25000</v>
      </c>
      <c r="F85" s="18"/>
    </row>
    <row r="86" spans="1:6" ht="27" customHeight="1">
      <c r="A86" s="252"/>
      <c r="B86" s="253" t="s">
        <v>1</v>
      </c>
      <c r="C86" s="254">
        <f>C9+C51+C78+C84</f>
        <v>128938300</v>
      </c>
      <c r="D86" s="254">
        <f>D9+D51+D81+D84</f>
        <v>122821300</v>
      </c>
      <c r="E86" s="254">
        <f>E9+E51+E78+E84</f>
        <v>6117000</v>
      </c>
      <c r="F86" s="254">
        <f>F9+F51+F78+F84</f>
        <v>542000</v>
      </c>
    </row>
    <row r="87" spans="1:6" ht="27" customHeight="1">
      <c r="A87" s="255">
        <v>40000000</v>
      </c>
      <c r="B87" s="256" t="s">
        <v>76</v>
      </c>
      <c r="C87" s="347">
        <f>C88</f>
        <v>46106760</v>
      </c>
      <c r="D87" s="347">
        <f>D88</f>
        <v>45024760</v>
      </c>
      <c r="E87" s="257">
        <f>E88</f>
        <v>1082000</v>
      </c>
      <c r="F87" s="257">
        <f>F88</f>
        <v>0</v>
      </c>
    </row>
    <row r="88" spans="1:6" ht="24" customHeight="1">
      <c r="A88" s="73">
        <v>41000000</v>
      </c>
      <c r="B88" s="74" t="s">
        <v>77</v>
      </c>
      <c r="C88" s="72">
        <f>D88+E88</f>
        <v>46106760</v>
      </c>
      <c r="D88" s="72">
        <f>D90+D95+D97</f>
        <v>45024760</v>
      </c>
      <c r="E88" s="72">
        <f>E90+E95+E97</f>
        <v>1082000</v>
      </c>
      <c r="F88" s="72">
        <f>F90+F95+F97</f>
        <v>0</v>
      </c>
    </row>
    <row r="89" spans="1:6" ht="63.75" customHeight="1" hidden="1">
      <c r="A89" s="44">
        <v>41020201</v>
      </c>
      <c r="B89" s="154" t="s">
        <v>86</v>
      </c>
      <c r="C89" s="64">
        <f>D89+E89</f>
        <v>0</v>
      </c>
      <c r="D89" s="50"/>
      <c r="E89" s="64"/>
      <c r="F89" s="64"/>
    </row>
    <row r="90" spans="1:7" ht="52.5" customHeight="1">
      <c r="A90" s="73">
        <v>41030000</v>
      </c>
      <c r="B90" s="261" t="s">
        <v>303</v>
      </c>
      <c r="C90" s="72">
        <f>D90+E90</f>
        <v>42089300</v>
      </c>
      <c r="D90" s="72">
        <f>SUM(D91:D94)</f>
        <v>42089300</v>
      </c>
      <c r="E90" s="72"/>
      <c r="F90" s="64"/>
      <c r="G90" s="192"/>
    </row>
    <row r="91" spans="1:6" ht="53.25" customHeight="1" hidden="1">
      <c r="A91" s="44">
        <v>41033200</v>
      </c>
      <c r="B91" s="154" t="s">
        <v>302</v>
      </c>
      <c r="C91" s="50">
        <f>D91+E91</f>
        <v>0</v>
      </c>
      <c r="D91" s="50"/>
      <c r="E91" s="50"/>
      <c r="F91" s="50"/>
    </row>
    <row r="92" spans="1:6" ht="36" customHeight="1">
      <c r="A92" s="44">
        <v>41033900</v>
      </c>
      <c r="B92" s="154" t="s">
        <v>90</v>
      </c>
      <c r="C92" s="146">
        <f aca="true" t="shared" si="3" ref="C92:C102">D92+E92</f>
        <v>38975000</v>
      </c>
      <c r="D92" s="50">
        <v>38975000</v>
      </c>
      <c r="E92" s="64"/>
      <c r="F92" s="64"/>
    </row>
    <row r="93" spans="1:6" ht="32.25" customHeight="1">
      <c r="A93" s="44">
        <v>41034200</v>
      </c>
      <c r="B93" s="154" t="s">
        <v>89</v>
      </c>
      <c r="C93" s="146">
        <f t="shared" si="3"/>
        <v>3114300</v>
      </c>
      <c r="D93" s="50">
        <v>3114300</v>
      </c>
      <c r="E93" s="64"/>
      <c r="F93" s="64"/>
    </row>
    <row r="94" spans="1:6" ht="60" customHeight="1" hidden="1">
      <c r="A94" s="44">
        <v>41034500</v>
      </c>
      <c r="B94" s="154" t="s">
        <v>159</v>
      </c>
      <c r="C94" s="146">
        <f t="shared" si="3"/>
        <v>0</v>
      </c>
      <c r="D94" s="50"/>
      <c r="E94" s="50"/>
      <c r="F94" s="50"/>
    </row>
    <row r="95" spans="1:6" ht="42" customHeight="1">
      <c r="A95" s="150">
        <v>41040000</v>
      </c>
      <c r="B95" s="258" t="s">
        <v>304</v>
      </c>
      <c r="C95" s="259">
        <f t="shared" si="3"/>
        <v>1698300</v>
      </c>
      <c r="D95" s="260">
        <f>D96</f>
        <v>1698300</v>
      </c>
      <c r="E95" s="260"/>
      <c r="F95" s="260"/>
    </row>
    <row r="96" spans="1:6" ht="75.75" customHeight="1">
      <c r="A96" s="44">
        <v>41040200</v>
      </c>
      <c r="B96" s="154" t="s">
        <v>299</v>
      </c>
      <c r="C96" s="146">
        <f t="shared" si="3"/>
        <v>1698300</v>
      </c>
      <c r="D96" s="50">
        <v>1698300</v>
      </c>
      <c r="E96" s="64"/>
      <c r="F96" s="64"/>
    </row>
    <row r="97" spans="1:6" s="1" customFormat="1" ht="57" customHeight="1">
      <c r="A97" s="150">
        <v>41050000</v>
      </c>
      <c r="B97" s="258" t="s">
        <v>305</v>
      </c>
      <c r="C97" s="259">
        <f t="shared" si="3"/>
        <v>2319160</v>
      </c>
      <c r="D97" s="260">
        <f>SUM(D98:D104)</f>
        <v>1237160</v>
      </c>
      <c r="E97" s="260">
        <f>SUM(E98:E103)</f>
        <v>1082000</v>
      </c>
      <c r="F97" s="260">
        <f>SUM(F98:F103)</f>
        <v>0</v>
      </c>
    </row>
    <row r="98" spans="1:6" ht="51.75" customHeight="1" hidden="1">
      <c r="A98" s="44">
        <v>41051100</v>
      </c>
      <c r="B98" s="154" t="s">
        <v>409</v>
      </c>
      <c r="C98" s="146">
        <f t="shared" si="3"/>
        <v>0</v>
      </c>
      <c r="D98" s="50"/>
      <c r="E98" s="64"/>
      <c r="F98" s="64"/>
    </row>
    <row r="99" spans="1:6" ht="51.75" customHeight="1">
      <c r="A99" s="44">
        <v>41051200</v>
      </c>
      <c r="B99" s="154" t="s">
        <v>410</v>
      </c>
      <c r="C99" s="146">
        <f t="shared" si="3"/>
        <v>225700</v>
      </c>
      <c r="D99" s="50">
        <v>225700</v>
      </c>
      <c r="E99" s="64"/>
      <c r="F99" s="64"/>
    </row>
    <row r="100" spans="1:6" ht="59.25" customHeight="1">
      <c r="A100" s="44">
        <v>41051500</v>
      </c>
      <c r="B100" s="154" t="s">
        <v>483</v>
      </c>
      <c r="C100" s="146">
        <f t="shared" si="3"/>
        <v>152100</v>
      </c>
      <c r="D100" s="50">
        <v>152100</v>
      </c>
      <c r="E100" s="64"/>
      <c r="F100" s="64"/>
    </row>
    <row r="101" spans="1:6" ht="59.25" customHeight="1">
      <c r="A101" s="44">
        <v>41053600</v>
      </c>
      <c r="B101" s="154" t="s">
        <v>504</v>
      </c>
      <c r="C101" s="146">
        <f t="shared" si="3"/>
        <v>1082000</v>
      </c>
      <c r="D101" s="50"/>
      <c r="E101" s="50">
        <v>1082000</v>
      </c>
      <c r="F101" s="64"/>
    </row>
    <row r="102" spans="1:6" ht="45" customHeight="1">
      <c r="A102" s="44">
        <v>41053900</v>
      </c>
      <c r="B102" s="235" t="s">
        <v>211</v>
      </c>
      <c r="C102" s="346">
        <f t="shared" si="3"/>
        <v>859360</v>
      </c>
      <c r="D102" s="451">
        <v>859360</v>
      </c>
      <c r="E102" s="64"/>
      <c r="F102" s="64"/>
    </row>
    <row r="103" spans="1:6" ht="64.5" customHeight="1" hidden="1">
      <c r="A103" s="44">
        <v>41054300</v>
      </c>
      <c r="B103" s="40" t="s">
        <v>411</v>
      </c>
      <c r="C103" s="50">
        <f>D103+E103</f>
        <v>0</v>
      </c>
      <c r="D103" s="151"/>
      <c r="E103" s="290"/>
      <c r="F103" s="290"/>
    </row>
    <row r="104" spans="1:6" ht="79.5" customHeight="1" hidden="1">
      <c r="A104" s="44">
        <v>41054500</v>
      </c>
      <c r="B104" s="40" t="s">
        <v>414</v>
      </c>
      <c r="C104" s="50">
        <f>D104</f>
        <v>0</v>
      </c>
      <c r="D104" s="151"/>
      <c r="E104" s="6"/>
      <c r="F104" s="6"/>
    </row>
    <row r="105" spans="1:7" ht="18.75">
      <c r="A105" s="25"/>
      <c r="B105" s="108" t="s">
        <v>310</v>
      </c>
      <c r="C105" s="268">
        <f>C86+C87</f>
        <v>175045060</v>
      </c>
      <c r="D105" s="268">
        <f>D86+D87</f>
        <v>167846060</v>
      </c>
      <c r="E105" s="268">
        <f>E86+E87</f>
        <v>7199000</v>
      </c>
      <c r="F105" s="441">
        <f>F86+F87</f>
        <v>542000</v>
      </c>
      <c r="G105" s="440"/>
    </row>
    <row r="106" spans="1:6" ht="18.75">
      <c r="A106" s="26"/>
      <c r="B106" s="26"/>
      <c r="C106" s="27"/>
      <c r="D106" s="27"/>
      <c r="E106" s="27"/>
      <c r="F106" s="27"/>
    </row>
    <row r="107" spans="1:6" ht="18">
      <c r="A107" s="3" t="s">
        <v>122</v>
      </c>
      <c r="B107" s="2"/>
      <c r="C107" s="2"/>
      <c r="D107" s="2"/>
      <c r="E107" s="3" t="s">
        <v>386</v>
      </c>
      <c r="F107" s="2"/>
    </row>
  </sheetData>
  <sheetProtection/>
  <mergeCells count="10">
    <mergeCell ref="F1:G1"/>
    <mergeCell ref="B5:F5"/>
    <mergeCell ref="B7:B8"/>
    <mergeCell ref="C2:G2"/>
    <mergeCell ref="C3:G3"/>
    <mergeCell ref="A7:A8"/>
    <mergeCell ref="C7:C8"/>
    <mergeCell ref="D7:D8"/>
    <mergeCell ref="E7:F7"/>
    <mergeCell ref="B4:F4"/>
  </mergeCells>
  <printOptions/>
  <pageMargins left="1.1811023622047245" right="0.3937007874015748" top="0.7874015748031497" bottom="0.7874015748031497" header="0.4724409448818898" footer="0.5118110236220472"/>
  <pageSetup horizontalDpi="360" verticalDpi="360" orientation="portrait" paperSize="9" scale="53" r:id="rId1"/>
  <rowBreaks count="1" manualBreakCount="1">
    <brk id="77" max="6" man="1"/>
  </rowBreaks>
</worksheet>
</file>

<file path=xl/worksheets/sheet2.xml><?xml version="1.0" encoding="utf-8"?>
<worksheet xmlns="http://schemas.openxmlformats.org/spreadsheetml/2006/main" xmlns:r="http://schemas.openxmlformats.org/officeDocument/2006/relationships">
  <dimension ref="A1:L24"/>
  <sheetViews>
    <sheetView zoomScaleSheetLayoutView="100" zoomScalePageLayoutView="0" workbookViewId="0" topLeftCell="A7">
      <selection activeCell="H19" sqref="H19:I19"/>
    </sheetView>
  </sheetViews>
  <sheetFormatPr defaultColWidth="9.00390625" defaultRowHeight="12.75"/>
  <cols>
    <col min="4" max="4" width="17.25390625" style="0" customWidth="1"/>
    <col min="5" max="5" width="31.625" style="0" customWidth="1"/>
    <col min="6" max="6" width="14.25390625" style="0" customWidth="1"/>
    <col min="7" max="7" width="15.875" style="0" customWidth="1"/>
    <col min="8" max="8" width="14.25390625" style="0" customWidth="1"/>
    <col min="9" max="9" width="16.875" style="0" customWidth="1"/>
    <col min="10" max="10" width="17.375" style="0" customWidth="1"/>
  </cols>
  <sheetData>
    <row r="1" spans="8:12" ht="18">
      <c r="H1" s="2"/>
      <c r="I1" s="2"/>
      <c r="J1" s="2"/>
      <c r="K1" s="2"/>
      <c r="L1" s="2"/>
    </row>
    <row r="2" spans="9:12" ht="12.75">
      <c r="I2" s="361" t="s">
        <v>336</v>
      </c>
      <c r="J2" s="361"/>
      <c r="K2" s="1"/>
      <c r="L2" s="1"/>
    </row>
    <row r="3" spans="7:12" ht="79.5" customHeight="1">
      <c r="G3" s="501" t="s">
        <v>506</v>
      </c>
      <c r="H3" s="501"/>
      <c r="I3" s="501"/>
      <c r="J3" s="238"/>
      <c r="K3" s="238"/>
      <c r="L3" s="238"/>
    </row>
    <row r="4" spans="8:12" ht="12.75">
      <c r="H4" s="486"/>
      <c r="I4" s="486"/>
      <c r="J4" s="486"/>
      <c r="K4" s="1"/>
      <c r="L4" s="1"/>
    </row>
    <row r="5" spans="5:12" ht="20.25">
      <c r="E5" s="327" t="s">
        <v>427</v>
      </c>
      <c r="H5" s="478"/>
      <c r="I5" s="478"/>
      <c r="J5" s="473"/>
      <c r="K5" s="473"/>
      <c r="L5" s="473"/>
    </row>
    <row r="6" spans="3:7" ht="20.25">
      <c r="C6" s="500" t="s">
        <v>428</v>
      </c>
      <c r="D6" s="500"/>
      <c r="E6" s="500"/>
      <c r="F6" s="500"/>
      <c r="G6" s="500"/>
    </row>
    <row r="7" spans="4:7" ht="15.75">
      <c r="D7" s="12"/>
      <c r="E7" s="12"/>
      <c r="F7" s="12"/>
      <c r="G7" s="12"/>
    </row>
    <row r="8" spans="1:9" ht="15.75" customHeight="1">
      <c r="A8" s="490" t="s">
        <v>55</v>
      </c>
      <c r="B8" s="492" t="s">
        <v>332</v>
      </c>
      <c r="C8" s="493"/>
      <c r="D8" s="493"/>
      <c r="E8" s="494"/>
      <c r="F8" s="498" t="s">
        <v>1</v>
      </c>
      <c r="G8" s="498" t="s">
        <v>16</v>
      </c>
      <c r="H8" s="479" t="s">
        <v>20</v>
      </c>
      <c r="I8" s="479"/>
    </row>
    <row r="9" spans="1:9" ht="33.75" customHeight="1">
      <c r="A9" s="491"/>
      <c r="B9" s="495"/>
      <c r="C9" s="496"/>
      <c r="D9" s="496"/>
      <c r="E9" s="497"/>
      <c r="F9" s="499"/>
      <c r="G9" s="499"/>
      <c r="H9" s="31" t="s">
        <v>1</v>
      </c>
      <c r="I9" s="296" t="s">
        <v>21</v>
      </c>
    </row>
    <row r="10" spans="1:9" ht="15.75">
      <c r="A10" s="13">
        <v>1</v>
      </c>
      <c r="B10" s="475">
        <v>2</v>
      </c>
      <c r="C10" s="476"/>
      <c r="D10" s="476"/>
      <c r="E10" s="477"/>
      <c r="F10" s="32">
        <v>3</v>
      </c>
      <c r="G10" s="265">
        <v>4</v>
      </c>
      <c r="H10" s="31">
        <v>5</v>
      </c>
      <c r="I10" s="89">
        <v>6</v>
      </c>
    </row>
    <row r="11" spans="1:9" ht="15.75">
      <c r="A11" s="13"/>
      <c r="B11" s="508" t="s">
        <v>333</v>
      </c>
      <c r="C11" s="509"/>
      <c r="D11" s="509"/>
      <c r="E11" s="510"/>
      <c r="F11" s="32"/>
      <c r="G11" s="265"/>
      <c r="H11" s="31"/>
      <c r="I11" s="89"/>
    </row>
    <row r="12" spans="1:9" ht="15.75">
      <c r="A12" s="13">
        <v>200000</v>
      </c>
      <c r="B12" s="487" t="s">
        <v>334</v>
      </c>
      <c r="C12" s="488"/>
      <c r="D12" s="488"/>
      <c r="E12" s="489"/>
      <c r="F12" s="31">
        <f>G12+H12</f>
        <v>14092960</v>
      </c>
      <c r="G12" s="31">
        <f>G13</f>
        <v>-2202140</v>
      </c>
      <c r="H12" s="31">
        <f>H13</f>
        <v>16295100</v>
      </c>
      <c r="I12" s="89">
        <f>I13</f>
        <v>15838300</v>
      </c>
    </row>
    <row r="13" spans="1:9" ht="15.75">
      <c r="A13" s="13">
        <v>208000</v>
      </c>
      <c r="B13" s="487" t="s">
        <v>335</v>
      </c>
      <c r="C13" s="488"/>
      <c r="D13" s="488"/>
      <c r="E13" s="489"/>
      <c r="F13" s="31">
        <f>G13+H13</f>
        <v>14092960</v>
      </c>
      <c r="G13" s="31">
        <f>G14+G15</f>
        <v>-2202140</v>
      </c>
      <c r="H13" s="31">
        <f>H14+H15</f>
        <v>16295100</v>
      </c>
      <c r="I13" s="89">
        <f>I14+I15</f>
        <v>15838300</v>
      </c>
    </row>
    <row r="14" spans="1:9" ht="20.25" customHeight="1">
      <c r="A14" s="13">
        <v>208100</v>
      </c>
      <c r="B14" s="487" t="s">
        <v>380</v>
      </c>
      <c r="C14" s="488"/>
      <c r="D14" s="488"/>
      <c r="E14" s="489"/>
      <c r="F14" s="31">
        <f>G14+H14</f>
        <v>14092960</v>
      </c>
      <c r="G14" s="31">
        <v>7773160</v>
      </c>
      <c r="H14" s="31">
        <v>6319800</v>
      </c>
      <c r="I14" s="89">
        <v>5863000</v>
      </c>
    </row>
    <row r="15" spans="1:9" ht="36.75" customHeight="1">
      <c r="A15" s="13">
        <v>208400</v>
      </c>
      <c r="B15" s="483" t="s">
        <v>22</v>
      </c>
      <c r="C15" s="484"/>
      <c r="D15" s="484"/>
      <c r="E15" s="485"/>
      <c r="F15" s="31">
        <f>G15+H15</f>
        <v>0</v>
      </c>
      <c r="G15" s="265">
        <v>-9975300</v>
      </c>
      <c r="H15" s="31">
        <v>9975300</v>
      </c>
      <c r="I15" s="31">
        <v>9975300</v>
      </c>
    </row>
    <row r="16" spans="1:9" ht="24.75" customHeight="1">
      <c r="A16" s="13"/>
      <c r="B16" s="480" t="s">
        <v>337</v>
      </c>
      <c r="C16" s="481"/>
      <c r="D16" s="481"/>
      <c r="E16" s="482"/>
      <c r="F16" s="31"/>
      <c r="G16" s="265"/>
      <c r="H16" s="31"/>
      <c r="I16" s="89"/>
    </row>
    <row r="17" spans="1:9" ht="15.75">
      <c r="A17" s="24">
        <v>600000</v>
      </c>
      <c r="B17" s="505" t="s">
        <v>80</v>
      </c>
      <c r="C17" s="506"/>
      <c r="D17" s="506"/>
      <c r="E17" s="507"/>
      <c r="F17" s="31">
        <f>G17+H17</f>
        <v>14092960</v>
      </c>
      <c r="G17" s="267">
        <f>G18</f>
        <v>-2202140</v>
      </c>
      <c r="H17" s="267">
        <f>H18</f>
        <v>16295100</v>
      </c>
      <c r="I17" s="299">
        <f>I18</f>
        <v>15838300</v>
      </c>
    </row>
    <row r="18" spans="1:9" ht="19.5" customHeight="1">
      <c r="A18" s="24">
        <v>602000</v>
      </c>
      <c r="B18" s="505" t="s">
        <v>81</v>
      </c>
      <c r="C18" s="506"/>
      <c r="D18" s="506"/>
      <c r="E18" s="507"/>
      <c r="F18" s="31">
        <f>G18+H18</f>
        <v>14092960</v>
      </c>
      <c r="G18" s="267">
        <f>G19+G20</f>
        <v>-2202140</v>
      </c>
      <c r="H18" s="267">
        <f>H19+H20</f>
        <v>16295100</v>
      </c>
      <c r="I18" s="299">
        <f>I19+I20</f>
        <v>15838300</v>
      </c>
    </row>
    <row r="19" spans="1:9" ht="22.5" customHeight="1">
      <c r="A19" s="24">
        <v>602100</v>
      </c>
      <c r="B19" s="487" t="s">
        <v>380</v>
      </c>
      <c r="C19" s="488"/>
      <c r="D19" s="488"/>
      <c r="E19" s="489"/>
      <c r="F19" s="31">
        <f>F21</f>
        <v>14092960</v>
      </c>
      <c r="G19" s="31">
        <v>7773160</v>
      </c>
      <c r="H19" s="31">
        <v>6319800</v>
      </c>
      <c r="I19" s="89">
        <v>5863000</v>
      </c>
    </row>
    <row r="20" spans="1:9" ht="32.25" customHeight="1">
      <c r="A20" s="14">
        <v>602400</v>
      </c>
      <c r="B20" s="483" t="s">
        <v>22</v>
      </c>
      <c r="C20" s="484"/>
      <c r="D20" s="484"/>
      <c r="E20" s="485"/>
      <c r="F20" s="31">
        <f>G20+H20</f>
        <v>0</v>
      </c>
      <c r="G20" s="265">
        <v>-9975300</v>
      </c>
      <c r="H20" s="31">
        <v>9975300</v>
      </c>
      <c r="I20" s="31">
        <v>9975300</v>
      </c>
    </row>
    <row r="21" spans="1:9" ht="15.75">
      <c r="A21" s="80"/>
      <c r="B21" s="502" t="s">
        <v>23</v>
      </c>
      <c r="C21" s="503"/>
      <c r="D21" s="503"/>
      <c r="E21" s="504"/>
      <c r="F21" s="79">
        <f>G21+H21</f>
        <v>14092960</v>
      </c>
      <c r="G21" s="266">
        <f>G17</f>
        <v>-2202140</v>
      </c>
      <c r="H21" s="266">
        <f>H17</f>
        <v>16295100</v>
      </c>
      <c r="I21" s="266">
        <f>I17</f>
        <v>15838300</v>
      </c>
    </row>
    <row r="24" ht="15.75">
      <c r="B24" s="109" t="s">
        <v>398</v>
      </c>
    </row>
  </sheetData>
  <sheetProtection/>
  <mergeCells count="21">
    <mergeCell ref="B21:E21"/>
    <mergeCell ref="B17:E17"/>
    <mergeCell ref="B18:E18"/>
    <mergeCell ref="B11:E11"/>
    <mergeCell ref="B12:E12"/>
    <mergeCell ref="B13:E13"/>
    <mergeCell ref="B20:E20"/>
    <mergeCell ref="B19:E19"/>
    <mergeCell ref="A8:A9"/>
    <mergeCell ref="B8:E9"/>
    <mergeCell ref="F8:F9"/>
    <mergeCell ref="G8:G9"/>
    <mergeCell ref="C6:G6"/>
    <mergeCell ref="G3:I3"/>
    <mergeCell ref="B10:E10"/>
    <mergeCell ref="H5:L5"/>
    <mergeCell ref="H8:I8"/>
    <mergeCell ref="B16:E16"/>
    <mergeCell ref="B15:E15"/>
    <mergeCell ref="H4:J4"/>
    <mergeCell ref="B14:E14"/>
  </mergeCells>
  <printOptions/>
  <pageMargins left="0.7874015748031497" right="0.7874015748031497" top="1.1811023622047245" bottom="0.3937007874015748" header="0.5118110236220472" footer="0.5118110236220472"/>
  <pageSetup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dimension ref="A1:X118"/>
  <sheetViews>
    <sheetView view="pageBreakPreview" zoomScale="60" zoomScaleNormal="50" zoomScalePageLayoutView="0" workbookViewId="0" topLeftCell="B24">
      <selection activeCell="I73" sqref="I73"/>
    </sheetView>
  </sheetViews>
  <sheetFormatPr defaultColWidth="9.00390625" defaultRowHeight="12.75"/>
  <cols>
    <col min="1" max="1" width="24.00390625" style="0" customWidth="1"/>
    <col min="2" max="2" width="25.375" style="0" customWidth="1"/>
    <col min="3" max="3" width="24.625" style="0" customWidth="1"/>
    <col min="5" max="5" width="9.25390625" style="0" bestFit="1" customWidth="1"/>
    <col min="6" max="6" width="13.875" style="0" customWidth="1"/>
    <col min="7" max="7" width="55.875" style="0" customWidth="1"/>
    <col min="8" max="8" width="31.125" style="395" customWidth="1"/>
    <col min="9" max="9" width="27.875" style="395" customWidth="1"/>
    <col min="10" max="10" width="23.25390625" style="395" customWidth="1"/>
    <col min="11" max="11" width="23.75390625" style="395" customWidth="1"/>
    <col min="12" max="12" width="17.125" style="395" customWidth="1"/>
    <col min="13" max="13" width="29.25390625" style="395" customWidth="1"/>
    <col min="14" max="14" width="27.375" style="395" customWidth="1"/>
    <col min="15" max="16" width="20.625" style="395" customWidth="1"/>
    <col min="17" max="17" width="18.875" style="395" customWidth="1"/>
    <col min="18" max="18" width="25.375" style="395" customWidth="1"/>
    <col min="19" max="19" width="3.875" style="395" hidden="1" customWidth="1"/>
    <col min="20" max="20" width="39.75390625" style="395" customWidth="1"/>
  </cols>
  <sheetData>
    <row r="1" spans="2:21" ht="23.25">
      <c r="B1" s="2"/>
      <c r="C1" s="2"/>
      <c r="D1" s="2"/>
      <c r="E1" s="2"/>
      <c r="F1" s="2"/>
      <c r="G1" s="2"/>
      <c r="O1" s="591"/>
      <c r="P1" s="575"/>
      <c r="Q1" s="591"/>
      <c r="R1" s="575"/>
      <c r="S1" s="575"/>
      <c r="T1" s="575"/>
      <c r="U1" s="2"/>
    </row>
    <row r="2" spans="2:21" ht="23.25">
      <c r="B2" s="2"/>
      <c r="C2" s="2"/>
      <c r="D2" s="2"/>
      <c r="E2" s="2"/>
      <c r="F2" s="2"/>
      <c r="G2" s="2"/>
      <c r="O2" s="396"/>
      <c r="P2" s="397"/>
      <c r="Q2" s="398"/>
      <c r="R2" s="398" t="s">
        <v>24</v>
      </c>
      <c r="S2" s="398"/>
      <c r="T2" s="398"/>
      <c r="U2" s="2"/>
    </row>
    <row r="3" spans="2:21" ht="87" customHeight="1">
      <c r="B3" s="2"/>
      <c r="C3" s="2"/>
      <c r="D3" s="2"/>
      <c r="E3" s="2"/>
      <c r="F3" s="2"/>
      <c r="G3" s="2"/>
      <c r="O3" s="399"/>
      <c r="P3" s="576" t="s">
        <v>507</v>
      </c>
      <c r="Q3" s="576"/>
      <c r="R3" s="576"/>
      <c r="S3" s="576"/>
      <c r="T3" s="576"/>
      <c r="U3" s="238"/>
    </row>
    <row r="4" spans="2:21" ht="23.25">
      <c r="B4" s="2"/>
      <c r="C4" s="2"/>
      <c r="D4" s="2"/>
      <c r="E4" s="2"/>
      <c r="F4" s="2"/>
      <c r="G4" s="2"/>
      <c r="O4" s="396"/>
      <c r="P4" s="397"/>
      <c r="Q4" s="599"/>
      <c r="R4" s="599"/>
      <c r="S4" s="599"/>
      <c r="T4" s="599"/>
      <c r="U4" s="2"/>
    </row>
    <row r="5" spans="2:21" ht="23.25" hidden="1">
      <c r="B5" s="2"/>
      <c r="C5" s="2"/>
      <c r="D5" s="2"/>
      <c r="E5" s="2"/>
      <c r="F5" s="2"/>
      <c r="G5" s="2"/>
      <c r="U5" s="2"/>
    </row>
    <row r="6" spans="2:21" ht="27">
      <c r="B6" s="2"/>
      <c r="C6" s="2"/>
      <c r="D6" s="2"/>
      <c r="E6" s="2"/>
      <c r="F6" s="2"/>
      <c r="G6" s="601" t="s">
        <v>429</v>
      </c>
      <c r="H6" s="601"/>
      <c r="I6" s="601"/>
      <c r="J6" s="601"/>
      <c r="K6" s="601"/>
      <c r="L6" s="601"/>
      <c r="M6" s="601"/>
      <c r="Q6" s="575"/>
      <c r="R6" s="575"/>
      <c r="S6" s="575"/>
      <c r="T6" s="575"/>
      <c r="U6" s="2"/>
    </row>
    <row r="7" spans="2:21" ht="27" customHeight="1">
      <c r="B7" s="2"/>
      <c r="C7" s="2"/>
      <c r="D7" s="2" t="s">
        <v>2</v>
      </c>
      <c r="E7" s="2"/>
      <c r="F7" s="2"/>
      <c r="G7" s="600" t="s">
        <v>430</v>
      </c>
      <c r="H7" s="600"/>
      <c r="I7" s="600"/>
      <c r="J7" s="600"/>
      <c r="K7" s="600"/>
      <c r="L7" s="600"/>
      <c r="M7" s="600"/>
      <c r="N7" s="400"/>
      <c r="O7" s="400"/>
      <c r="P7" s="400"/>
      <c r="Q7" s="400"/>
      <c r="U7" s="2"/>
    </row>
    <row r="8" spans="2:21" ht="23.25" hidden="1">
      <c r="B8" s="2"/>
      <c r="C8" s="2"/>
      <c r="D8" s="2"/>
      <c r="E8" s="2"/>
      <c r="F8" s="2"/>
      <c r="G8" s="2"/>
      <c r="U8" s="2"/>
    </row>
    <row r="9" spans="2:21" ht="23.25">
      <c r="B9" s="2"/>
      <c r="C9" s="2"/>
      <c r="D9" s="2"/>
      <c r="E9" s="2"/>
      <c r="F9" s="2"/>
      <c r="G9" s="2"/>
      <c r="M9" s="598"/>
      <c r="N9" s="598"/>
      <c r="O9" s="598"/>
      <c r="P9" s="598"/>
      <c r="Q9" s="598"/>
      <c r="R9" s="598"/>
      <c r="S9" s="598"/>
      <c r="T9" s="395" t="s">
        <v>276</v>
      </c>
      <c r="U9" s="2"/>
    </row>
    <row r="10" spans="1:21" ht="18">
      <c r="A10" s="558" t="s">
        <v>338</v>
      </c>
      <c r="B10" s="558" t="s">
        <v>339</v>
      </c>
      <c r="C10" s="558" t="s">
        <v>340</v>
      </c>
      <c r="D10" s="559" t="s">
        <v>341</v>
      </c>
      <c r="E10" s="559"/>
      <c r="F10" s="559"/>
      <c r="G10" s="559"/>
      <c r="H10" s="609" t="s">
        <v>16</v>
      </c>
      <c r="I10" s="610"/>
      <c r="J10" s="610"/>
      <c r="K10" s="610"/>
      <c r="L10" s="611"/>
      <c r="M10" s="602" t="s">
        <v>0</v>
      </c>
      <c r="N10" s="603"/>
      <c r="O10" s="603"/>
      <c r="P10" s="603"/>
      <c r="Q10" s="603"/>
      <c r="R10" s="603"/>
      <c r="S10" s="604"/>
      <c r="T10" s="595" t="s">
        <v>1</v>
      </c>
      <c r="U10" s="2"/>
    </row>
    <row r="11" spans="1:21" ht="18" customHeight="1">
      <c r="A11" s="558"/>
      <c r="B11" s="558"/>
      <c r="C11" s="558"/>
      <c r="D11" s="559"/>
      <c r="E11" s="559"/>
      <c r="F11" s="559"/>
      <c r="G11" s="559"/>
      <c r="H11" s="612"/>
      <c r="I11" s="613"/>
      <c r="J11" s="613"/>
      <c r="K11" s="613"/>
      <c r="L11" s="614"/>
      <c r="M11" s="605"/>
      <c r="N11" s="606"/>
      <c r="O11" s="607"/>
      <c r="P11" s="607"/>
      <c r="Q11" s="607"/>
      <c r="R11" s="607"/>
      <c r="S11" s="608"/>
      <c r="T11" s="596"/>
      <c r="U11" s="2"/>
    </row>
    <row r="12" spans="1:21" ht="17.25" customHeight="1">
      <c r="A12" s="558"/>
      <c r="B12" s="558"/>
      <c r="C12" s="558"/>
      <c r="D12" s="559"/>
      <c r="E12" s="559"/>
      <c r="F12" s="559"/>
      <c r="G12" s="559"/>
      <c r="H12" s="552" t="s">
        <v>363</v>
      </c>
      <c r="I12" s="574" t="s">
        <v>19</v>
      </c>
      <c r="J12" s="615" t="s">
        <v>3</v>
      </c>
      <c r="K12" s="616"/>
      <c r="L12" s="574" t="s">
        <v>92</v>
      </c>
      <c r="M12" s="623" t="s">
        <v>363</v>
      </c>
      <c r="N12" s="574" t="s">
        <v>342</v>
      </c>
      <c r="O12" s="589" t="s">
        <v>61</v>
      </c>
      <c r="P12" s="590" t="s">
        <v>4</v>
      </c>
      <c r="Q12" s="590"/>
      <c r="R12" s="574" t="s">
        <v>92</v>
      </c>
      <c r="S12" s="401"/>
      <c r="T12" s="596"/>
      <c r="U12" s="2"/>
    </row>
    <row r="13" spans="1:21" ht="12.75" customHeight="1" hidden="1">
      <c r="A13" s="558"/>
      <c r="B13" s="558"/>
      <c r="C13" s="558"/>
      <c r="D13" s="559"/>
      <c r="E13" s="559"/>
      <c r="F13" s="559"/>
      <c r="G13" s="559"/>
      <c r="H13" s="553"/>
      <c r="I13" s="574"/>
      <c r="J13" s="402"/>
      <c r="K13" s="402"/>
      <c r="L13" s="574"/>
      <c r="M13" s="624"/>
      <c r="N13" s="574"/>
      <c r="O13" s="589"/>
      <c r="P13" s="403"/>
      <c r="Q13" s="403"/>
      <c r="R13" s="574"/>
      <c r="S13" s="111" t="s">
        <v>6</v>
      </c>
      <c r="T13" s="596"/>
      <c r="U13" s="2"/>
    </row>
    <row r="14" spans="1:21" ht="26.25" customHeight="1">
      <c r="A14" s="558"/>
      <c r="B14" s="558"/>
      <c r="C14" s="558"/>
      <c r="D14" s="559"/>
      <c r="E14" s="559"/>
      <c r="F14" s="559"/>
      <c r="G14" s="559"/>
      <c r="H14" s="553"/>
      <c r="I14" s="574"/>
      <c r="J14" s="617" t="s">
        <v>93</v>
      </c>
      <c r="K14" s="620" t="s">
        <v>91</v>
      </c>
      <c r="L14" s="574"/>
      <c r="M14" s="624"/>
      <c r="N14" s="574"/>
      <c r="O14" s="589"/>
      <c r="P14" s="574" t="s">
        <v>93</v>
      </c>
      <c r="Q14" s="574" t="s">
        <v>91</v>
      </c>
      <c r="R14" s="574"/>
      <c r="S14" s="592" t="s">
        <v>7</v>
      </c>
      <c r="T14" s="596"/>
      <c r="U14" s="2"/>
    </row>
    <row r="15" spans="1:21" ht="18">
      <c r="A15" s="558"/>
      <c r="B15" s="558"/>
      <c r="C15" s="558"/>
      <c r="D15" s="559"/>
      <c r="E15" s="559"/>
      <c r="F15" s="559"/>
      <c r="G15" s="559"/>
      <c r="H15" s="553"/>
      <c r="I15" s="574"/>
      <c r="J15" s="618"/>
      <c r="K15" s="621"/>
      <c r="L15" s="574"/>
      <c r="M15" s="624"/>
      <c r="N15" s="574"/>
      <c r="O15" s="589"/>
      <c r="P15" s="574"/>
      <c r="Q15" s="574"/>
      <c r="R15" s="574"/>
      <c r="S15" s="593"/>
      <c r="T15" s="596"/>
      <c r="U15" s="2"/>
    </row>
    <row r="16" spans="1:21" ht="18">
      <c r="A16" s="558"/>
      <c r="B16" s="558"/>
      <c r="C16" s="558"/>
      <c r="D16" s="559"/>
      <c r="E16" s="559"/>
      <c r="F16" s="559"/>
      <c r="G16" s="559"/>
      <c r="H16" s="553"/>
      <c r="I16" s="574"/>
      <c r="J16" s="618"/>
      <c r="K16" s="621"/>
      <c r="L16" s="574"/>
      <c r="M16" s="624"/>
      <c r="N16" s="574"/>
      <c r="O16" s="589"/>
      <c r="P16" s="574"/>
      <c r="Q16" s="574"/>
      <c r="R16" s="574"/>
      <c r="S16" s="593"/>
      <c r="T16" s="596"/>
      <c r="U16" s="2"/>
    </row>
    <row r="17" spans="1:21" ht="45.75" customHeight="1">
      <c r="A17" s="558"/>
      <c r="B17" s="558"/>
      <c r="C17" s="558"/>
      <c r="D17" s="559"/>
      <c r="E17" s="559"/>
      <c r="F17" s="559"/>
      <c r="G17" s="559"/>
      <c r="H17" s="554"/>
      <c r="I17" s="574"/>
      <c r="J17" s="619"/>
      <c r="K17" s="622"/>
      <c r="L17" s="574"/>
      <c r="M17" s="625"/>
      <c r="N17" s="574"/>
      <c r="O17" s="589"/>
      <c r="P17" s="574"/>
      <c r="Q17" s="574"/>
      <c r="R17" s="574"/>
      <c r="S17" s="594"/>
      <c r="T17" s="597"/>
      <c r="U17" s="2"/>
    </row>
    <row r="18" spans="1:21" ht="23.25">
      <c r="A18" s="93">
        <v>1</v>
      </c>
      <c r="B18" s="94">
        <v>2</v>
      </c>
      <c r="C18" s="95">
        <v>3</v>
      </c>
      <c r="D18" s="577">
        <v>4</v>
      </c>
      <c r="E18" s="578"/>
      <c r="F18" s="578"/>
      <c r="G18" s="579"/>
      <c r="H18" s="404">
        <v>5</v>
      </c>
      <c r="I18" s="404">
        <v>6</v>
      </c>
      <c r="J18" s="404">
        <v>7</v>
      </c>
      <c r="K18" s="404">
        <v>8</v>
      </c>
      <c r="L18" s="404">
        <v>9</v>
      </c>
      <c r="M18" s="404">
        <v>10</v>
      </c>
      <c r="N18" s="404">
        <v>11</v>
      </c>
      <c r="O18" s="404">
        <v>12</v>
      </c>
      <c r="P18" s="404">
        <v>13</v>
      </c>
      <c r="Q18" s="404">
        <v>14</v>
      </c>
      <c r="R18" s="404">
        <v>15</v>
      </c>
      <c r="S18" s="404">
        <v>14</v>
      </c>
      <c r="T18" s="404">
        <v>16</v>
      </c>
      <c r="U18" s="2"/>
    </row>
    <row r="19" spans="1:21" ht="23.25">
      <c r="A19" s="22"/>
      <c r="B19" s="91"/>
      <c r="C19" s="90"/>
      <c r="D19" s="583"/>
      <c r="E19" s="584"/>
      <c r="F19" s="584"/>
      <c r="G19" s="585"/>
      <c r="H19" s="405"/>
      <c r="I19" s="405"/>
      <c r="J19" s="405"/>
      <c r="K19" s="405"/>
      <c r="L19" s="405"/>
      <c r="M19" s="405"/>
      <c r="N19" s="405"/>
      <c r="O19" s="405"/>
      <c r="P19" s="405"/>
      <c r="Q19" s="405"/>
      <c r="R19" s="405"/>
      <c r="S19" s="405"/>
      <c r="T19" s="406"/>
      <c r="U19" s="2"/>
    </row>
    <row r="20" spans="1:21" ht="29.25" customHeight="1">
      <c r="A20" s="275" t="s">
        <v>94</v>
      </c>
      <c r="B20" s="276"/>
      <c r="C20" s="277"/>
      <c r="D20" s="586" t="s">
        <v>135</v>
      </c>
      <c r="E20" s="587"/>
      <c r="F20" s="587"/>
      <c r="G20" s="588"/>
      <c r="H20" s="407">
        <f>H21</f>
        <v>83898970</v>
      </c>
      <c r="I20" s="407">
        <f aca="true" t="shared" si="0" ref="I20:T20">I21</f>
        <v>76059970</v>
      </c>
      <c r="J20" s="407">
        <f t="shared" si="0"/>
        <v>31054110</v>
      </c>
      <c r="K20" s="407">
        <f t="shared" si="0"/>
        <v>4862550</v>
      </c>
      <c r="L20" s="407">
        <f t="shared" si="0"/>
        <v>7839000</v>
      </c>
      <c r="M20" s="407">
        <f t="shared" si="0"/>
        <v>7251700</v>
      </c>
      <c r="N20" s="407">
        <f t="shared" si="0"/>
        <v>3906900</v>
      </c>
      <c r="O20" s="407">
        <f t="shared" si="0"/>
        <v>1836000</v>
      </c>
      <c r="P20" s="407">
        <f t="shared" si="0"/>
        <v>290000</v>
      </c>
      <c r="Q20" s="407">
        <f t="shared" si="0"/>
        <v>0</v>
      </c>
      <c r="R20" s="407">
        <f t="shared" si="0"/>
        <v>5405700</v>
      </c>
      <c r="S20" s="408" t="e">
        <f t="shared" si="0"/>
        <v>#REF!</v>
      </c>
      <c r="T20" s="408">
        <f t="shared" si="0"/>
        <v>91150670</v>
      </c>
      <c r="U20" s="2"/>
    </row>
    <row r="21" spans="1:21" ht="29.25" customHeight="1">
      <c r="A21" s="366" t="s">
        <v>139</v>
      </c>
      <c r="B21" s="182"/>
      <c r="C21" s="183"/>
      <c r="D21" s="580" t="s">
        <v>135</v>
      </c>
      <c r="E21" s="581"/>
      <c r="F21" s="581"/>
      <c r="G21" s="582"/>
      <c r="H21" s="407">
        <f aca="true" t="shared" si="1" ref="H21:T21">H22+H27+H31+H40+H45+H47+H52+H71+H76</f>
        <v>83898970</v>
      </c>
      <c r="I21" s="407">
        <f>I22+I27+I31+I40+I45+I47+I52+I71+I76</f>
        <v>76059970</v>
      </c>
      <c r="J21" s="407">
        <f t="shared" si="1"/>
        <v>31054110</v>
      </c>
      <c r="K21" s="407">
        <f t="shared" si="1"/>
        <v>4862550</v>
      </c>
      <c r="L21" s="407">
        <f t="shared" si="1"/>
        <v>7839000</v>
      </c>
      <c r="M21" s="407">
        <f t="shared" si="1"/>
        <v>7251700</v>
      </c>
      <c r="N21" s="407">
        <f t="shared" si="1"/>
        <v>3906900</v>
      </c>
      <c r="O21" s="407">
        <f t="shared" si="1"/>
        <v>1836000</v>
      </c>
      <c r="P21" s="407">
        <f t="shared" si="1"/>
        <v>290000</v>
      </c>
      <c r="Q21" s="407">
        <f t="shared" si="1"/>
        <v>0</v>
      </c>
      <c r="R21" s="407">
        <f t="shared" si="1"/>
        <v>5405700</v>
      </c>
      <c r="S21" s="408" t="e">
        <f t="shared" si="1"/>
        <v>#REF!</v>
      </c>
      <c r="T21" s="408">
        <f t="shared" si="1"/>
        <v>91150670</v>
      </c>
      <c r="U21" s="2"/>
    </row>
    <row r="22" spans="1:21" ht="29.25" customHeight="1">
      <c r="A22" s="116" t="s">
        <v>140</v>
      </c>
      <c r="B22" s="142" t="s">
        <v>141</v>
      </c>
      <c r="C22" s="143" t="s">
        <v>140</v>
      </c>
      <c r="D22" s="144"/>
      <c r="E22" s="123" t="s">
        <v>142</v>
      </c>
      <c r="F22" s="123"/>
      <c r="G22" s="120"/>
      <c r="H22" s="409">
        <f>H24+H25+H26</f>
        <v>19533800</v>
      </c>
      <c r="I22" s="409">
        <f aca="true" t="shared" si="2" ref="I22:T22">I24+I25+I26</f>
        <v>19533800</v>
      </c>
      <c r="J22" s="409">
        <f t="shared" si="2"/>
        <v>13763000</v>
      </c>
      <c r="K22" s="409">
        <f t="shared" si="2"/>
        <v>352300</v>
      </c>
      <c r="L22" s="409">
        <f t="shared" si="2"/>
        <v>0</v>
      </c>
      <c r="M22" s="409">
        <f t="shared" si="2"/>
        <v>325000</v>
      </c>
      <c r="N22" s="409">
        <f t="shared" si="2"/>
        <v>325000</v>
      </c>
      <c r="O22" s="409">
        <f t="shared" si="2"/>
        <v>0</v>
      </c>
      <c r="P22" s="409">
        <f t="shared" si="2"/>
        <v>0</v>
      </c>
      <c r="Q22" s="409">
        <f t="shared" si="2"/>
        <v>0</v>
      </c>
      <c r="R22" s="409">
        <f t="shared" si="2"/>
        <v>325000</v>
      </c>
      <c r="S22" s="409">
        <f t="shared" si="2"/>
        <v>0</v>
      </c>
      <c r="T22" s="409">
        <f t="shared" si="2"/>
        <v>19858800</v>
      </c>
      <c r="U22" s="2"/>
    </row>
    <row r="23" spans="1:21" ht="23.25" hidden="1">
      <c r="A23" s="115"/>
      <c r="B23" s="119"/>
      <c r="C23" s="116"/>
      <c r="D23" s="86"/>
      <c r="E23" s="86"/>
      <c r="F23" s="86"/>
      <c r="G23" s="86"/>
      <c r="H23" s="410"/>
      <c r="I23" s="410"/>
      <c r="J23" s="410"/>
      <c r="K23" s="410"/>
      <c r="L23" s="410"/>
      <c r="M23" s="411">
        <f>O23+R23</f>
        <v>0</v>
      </c>
      <c r="N23" s="411"/>
      <c r="O23" s="410"/>
      <c r="P23" s="410"/>
      <c r="Q23" s="410"/>
      <c r="R23" s="410"/>
      <c r="S23" s="410"/>
      <c r="T23" s="409">
        <f>T26+T27</f>
        <v>18170970</v>
      </c>
      <c r="U23" s="2"/>
    </row>
    <row r="24" spans="1:21" ht="99.75" customHeight="1">
      <c r="A24" s="203" t="s">
        <v>286</v>
      </c>
      <c r="B24" s="220" t="s">
        <v>287</v>
      </c>
      <c r="C24" s="222" t="s">
        <v>95</v>
      </c>
      <c r="D24" s="540" t="s">
        <v>288</v>
      </c>
      <c r="E24" s="541"/>
      <c r="F24" s="541"/>
      <c r="G24" s="542"/>
      <c r="H24" s="410">
        <v>17807400</v>
      </c>
      <c r="I24" s="410">
        <v>17807400</v>
      </c>
      <c r="J24" s="410">
        <v>12791600</v>
      </c>
      <c r="K24" s="410">
        <v>352300</v>
      </c>
      <c r="L24" s="410"/>
      <c r="M24" s="410"/>
      <c r="N24" s="410"/>
      <c r="O24" s="410"/>
      <c r="P24" s="410"/>
      <c r="Q24" s="410"/>
      <c r="R24" s="410"/>
      <c r="S24" s="410"/>
      <c r="T24" s="411">
        <f>H24+M24</f>
        <v>17807400</v>
      </c>
      <c r="U24" s="2"/>
    </row>
    <row r="25" spans="1:24" ht="75" customHeight="1">
      <c r="A25" s="203" t="s">
        <v>164</v>
      </c>
      <c r="B25" s="220" t="s">
        <v>165</v>
      </c>
      <c r="C25" s="222" t="s">
        <v>95</v>
      </c>
      <c r="D25" s="517" t="s">
        <v>166</v>
      </c>
      <c r="E25" s="518"/>
      <c r="F25" s="518"/>
      <c r="G25" s="519"/>
      <c r="H25" s="410">
        <v>1192400</v>
      </c>
      <c r="I25" s="410">
        <v>1192400</v>
      </c>
      <c r="J25" s="410">
        <v>971400</v>
      </c>
      <c r="K25" s="410"/>
      <c r="L25" s="410"/>
      <c r="M25" s="410"/>
      <c r="N25" s="410"/>
      <c r="O25" s="410"/>
      <c r="P25" s="410"/>
      <c r="Q25" s="410"/>
      <c r="R25" s="410"/>
      <c r="S25" s="410"/>
      <c r="T25" s="411">
        <f>H25+M25</f>
        <v>1192400</v>
      </c>
      <c r="U25" s="2"/>
      <c r="X25" t="s">
        <v>390</v>
      </c>
    </row>
    <row r="26" spans="1:21" ht="42.75" customHeight="1">
      <c r="A26" s="203" t="s">
        <v>244</v>
      </c>
      <c r="B26" s="220" t="s">
        <v>114</v>
      </c>
      <c r="C26" s="222" t="s">
        <v>112</v>
      </c>
      <c r="D26" s="540" t="s">
        <v>245</v>
      </c>
      <c r="E26" s="541"/>
      <c r="F26" s="541"/>
      <c r="G26" s="542"/>
      <c r="H26" s="410">
        <v>534000</v>
      </c>
      <c r="I26" s="410">
        <v>534000</v>
      </c>
      <c r="J26" s="410"/>
      <c r="K26" s="410"/>
      <c r="L26" s="410"/>
      <c r="M26" s="410">
        <v>325000</v>
      </c>
      <c r="N26" s="410">
        <v>325000</v>
      </c>
      <c r="O26" s="410"/>
      <c r="P26" s="410"/>
      <c r="Q26" s="410"/>
      <c r="R26" s="410">
        <v>325000</v>
      </c>
      <c r="S26" s="410"/>
      <c r="T26" s="411">
        <f>H26+M26</f>
        <v>859000</v>
      </c>
      <c r="U26" s="2"/>
    </row>
    <row r="27" spans="1:21" ht="22.5">
      <c r="A27" s="272" t="s">
        <v>140</v>
      </c>
      <c r="B27" s="273" t="s">
        <v>143</v>
      </c>
      <c r="C27" s="274" t="s">
        <v>140</v>
      </c>
      <c r="D27" s="549" t="s">
        <v>144</v>
      </c>
      <c r="E27" s="550"/>
      <c r="F27" s="550"/>
      <c r="G27" s="551"/>
      <c r="H27" s="412">
        <f>H28</f>
        <v>16180970</v>
      </c>
      <c r="I27" s="412">
        <f aca="true" t="shared" si="3" ref="I27:T27">I28</f>
        <v>16180970</v>
      </c>
      <c r="J27" s="412">
        <f t="shared" si="3"/>
        <v>9900950</v>
      </c>
      <c r="K27" s="412">
        <f t="shared" si="3"/>
        <v>2000790</v>
      </c>
      <c r="L27" s="412">
        <f t="shared" si="3"/>
        <v>0</v>
      </c>
      <c r="M27" s="412">
        <f t="shared" si="3"/>
        <v>1131000</v>
      </c>
      <c r="N27" s="412">
        <f t="shared" si="3"/>
        <v>20000</v>
      </c>
      <c r="O27" s="412">
        <f t="shared" si="3"/>
        <v>1111000</v>
      </c>
      <c r="P27" s="412">
        <f t="shared" si="3"/>
        <v>0</v>
      </c>
      <c r="Q27" s="412">
        <f t="shared" si="3"/>
        <v>0</v>
      </c>
      <c r="R27" s="412">
        <f t="shared" si="3"/>
        <v>10000</v>
      </c>
      <c r="S27" s="412">
        <f t="shared" si="3"/>
        <v>125000</v>
      </c>
      <c r="T27" s="412">
        <f t="shared" si="3"/>
        <v>17311970</v>
      </c>
      <c r="U27" s="2"/>
    </row>
    <row r="28" spans="1:21" ht="25.5" customHeight="1">
      <c r="A28" s="115" t="s">
        <v>96</v>
      </c>
      <c r="B28" s="119" t="s">
        <v>97</v>
      </c>
      <c r="C28" s="96" t="s">
        <v>98</v>
      </c>
      <c r="D28" s="563" t="s">
        <v>167</v>
      </c>
      <c r="E28" s="564"/>
      <c r="F28" s="564"/>
      <c r="G28" s="565"/>
      <c r="H28" s="410">
        <f>H29+H30</f>
        <v>16180970</v>
      </c>
      <c r="I28" s="410">
        <f aca="true" t="shared" si="4" ref="I28:R28">I29+I30</f>
        <v>16180970</v>
      </c>
      <c r="J28" s="410">
        <f t="shared" si="4"/>
        <v>9900950</v>
      </c>
      <c r="K28" s="410">
        <f t="shared" si="4"/>
        <v>2000790</v>
      </c>
      <c r="L28" s="410">
        <f t="shared" si="4"/>
        <v>0</v>
      </c>
      <c r="M28" s="410">
        <f t="shared" si="4"/>
        <v>1131000</v>
      </c>
      <c r="N28" s="410">
        <f t="shared" si="4"/>
        <v>20000</v>
      </c>
      <c r="O28" s="410">
        <f t="shared" si="4"/>
        <v>1111000</v>
      </c>
      <c r="P28" s="410">
        <f t="shared" si="4"/>
        <v>0</v>
      </c>
      <c r="Q28" s="410">
        <f t="shared" si="4"/>
        <v>0</v>
      </c>
      <c r="R28" s="410">
        <f t="shared" si="4"/>
        <v>10000</v>
      </c>
      <c r="S28" s="410">
        <v>125000</v>
      </c>
      <c r="T28" s="411">
        <f>H28+M28</f>
        <v>17311970</v>
      </c>
      <c r="U28" s="2"/>
    </row>
    <row r="29" spans="1:21" ht="25.5" customHeight="1">
      <c r="A29" s="115"/>
      <c r="B29" s="119"/>
      <c r="C29" s="96"/>
      <c r="D29" s="563" t="s">
        <v>167</v>
      </c>
      <c r="E29" s="564"/>
      <c r="F29" s="564"/>
      <c r="G29" s="565"/>
      <c r="H29" s="410">
        <v>16160970</v>
      </c>
      <c r="I29" s="410">
        <v>16160970</v>
      </c>
      <c r="J29" s="410">
        <v>9884550</v>
      </c>
      <c r="K29" s="410">
        <v>2000790</v>
      </c>
      <c r="L29" s="410"/>
      <c r="M29" s="410">
        <v>1121000</v>
      </c>
      <c r="N29" s="410">
        <v>10000</v>
      </c>
      <c r="O29" s="410">
        <v>1111000</v>
      </c>
      <c r="P29" s="410"/>
      <c r="Q29" s="410"/>
      <c r="R29" s="410"/>
      <c r="S29" s="410"/>
      <c r="T29" s="411">
        <f>H29+M29</f>
        <v>17281970</v>
      </c>
      <c r="U29" s="2"/>
    </row>
    <row r="30" spans="1:21" ht="99.75" customHeight="1">
      <c r="A30" s="115"/>
      <c r="B30" s="456"/>
      <c r="C30" s="457"/>
      <c r="D30" s="526" t="s">
        <v>487</v>
      </c>
      <c r="E30" s="566"/>
      <c r="F30" s="566"/>
      <c r="G30" s="567"/>
      <c r="H30" s="454">
        <v>20000</v>
      </c>
      <c r="I30" s="454">
        <v>20000</v>
      </c>
      <c r="J30" s="454">
        <v>16400</v>
      </c>
      <c r="K30" s="454"/>
      <c r="L30" s="454"/>
      <c r="M30" s="454">
        <v>10000</v>
      </c>
      <c r="N30" s="454">
        <v>10000</v>
      </c>
      <c r="O30" s="454"/>
      <c r="P30" s="454"/>
      <c r="Q30" s="454"/>
      <c r="R30" s="454">
        <v>10000</v>
      </c>
      <c r="S30" s="454"/>
      <c r="T30" s="455">
        <f>H30+M30</f>
        <v>30000</v>
      </c>
      <c r="U30" s="2"/>
    </row>
    <row r="31" spans="1:21" ht="25.5" customHeight="1">
      <c r="A31" s="287" t="s">
        <v>140</v>
      </c>
      <c r="B31" s="288" t="s">
        <v>311</v>
      </c>
      <c r="C31" s="289" t="s">
        <v>140</v>
      </c>
      <c r="D31" s="560" t="s">
        <v>312</v>
      </c>
      <c r="E31" s="561"/>
      <c r="F31" s="561"/>
      <c r="G31" s="562"/>
      <c r="H31" s="413">
        <f>H32+H35+H36+H39</f>
        <v>8375400</v>
      </c>
      <c r="I31" s="413">
        <f aca="true" t="shared" si="5" ref="I31:T31">I32+I35+I36+I39</f>
        <v>8375400</v>
      </c>
      <c r="J31" s="413">
        <f t="shared" si="5"/>
        <v>0</v>
      </c>
      <c r="K31" s="413">
        <f t="shared" si="5"/>
        <v>0</v>
      </c>
      <c r="L31" s="413">
        <f t="shared" si="5"/>
        <v>0</v>
      </c>
      <c r="M31" s="413">
        <f t="shared" si="5"/>
        <v>0</v>
      </c>
      <c r="N31" s="413">
        <f t="shared" si="5"/>
        <v>0</v>
      </c>
      <c r="O31" s="413">
        <f t="shared" si="5"/>
        <v>0</v>
      </c>
      <c r="P31" s="413">
        <f t="shared" si="5"/>
        <v>0</v>
      </c>
      <c r="Q31" s="413">
        <f t="shared" si="5"/>
        <v>0</v>
      </c>
      <c r="R31" s="413">
        <f t="shared" si="5"/>
        <v>0</v>
      </c>
      <c r="S31" s="413">
        <f t="shared" si="5"/>
        <v>0</v>
      </c>
      <c r="T31" s="413">
        <f t="shared" si="5"/>
        <v>8375400</v>
      </c>
      <c r="U31" s="2"/>
    </row>
    <row r="32" spans="1:21" ht="49.5" customHeight="1">
      <c r="A32" s="116" t="s">
        <v>444</v>
      </c>
      <c r="B32" s="119" t="s">
        <v>445</v>
      </c>
      <c r="C32" s="96" t="s">
        <v>446</v>
      </c>
      <c r="D32" s="568" t="s">
        <v>485</v>
      </c>
      <c r="E32" s="569"/>
      <c r="F32" s="569"/>
      <c r="G32" s="570"/>
      <c r="H32" s="410">
        <f>H33+H34</f>
        <v>7153300</v>
      </c>
      <c r="I32" s="410">
        <f aca="true" t="shared" si="6" ref="I32:S32">I33+I34</f>
        <v>7153300</v>
      </c>
      <c r="J32" s="410">
        <f t="shared" si="6"/>
        <v>0</v>
      </c>
      <c r="K32" s="410">
        <f t="shared" si="6"/>
        <v>0</v>
      </c>
      <c r="L32" s="410">
        <f t="shared" si="6"/>
        <v>0</v>
      </c>
      <c r="M32" s="410">
        <f t="shared" si="6"/>
        <v>0</v>
      </c>
      <c r="N32" s="410">
        <f t="shared" si="6"/>
        <v>0</v>
      </c>
      <c r="O32" s="410">
        <f t="shared" si="6"/>
        <v>0</v>
      </c>
      <c r="P32" s="410">
        <f t="shared" si="6"/>
        <v>0</v>
      </c>
      <c r="Q32" s="410">
        <f t="shared" si="6"/>
        <v>0</v>
      </c>
      <c r="R32" s="410">
        <f t="shared" si="6"/>
        <v>0</v>
      </c>
      <c r="S32" s="410">
        <f t="shared" si="6"/>
        <v>0</v>
      </c>
      <c r="T32" s="411">
        <f aca="true" t="shared" si="7" ref="T32:T39">H32+M32</f>
        <v>7153300</v>
      </c>
      <c r="U32" s="2"/>
    </row>
    <row r="33" spans="1:21" ht="49.5" customHeight="1">
      <c r="A33" s="116"/>
      <c r="B33" s="119"/>
      <c r="C33" s="96"/>
      <c r="D33" s="568" t="s">
        <v>485</v>
      </c>
      <c r="E33" s="569"/>
      <c r="F33" s="569"/>
      <c r="G33" s="570"/>
      <c r="H33" s="410">
        <v>4039000</v>
      </c>
      <c r="I33" s="410">
        <v>4039000</v>
      </c>
      <c r="J33" s="410"/>
      <c r="K33" s="410"/>
      <c r="L33" s="410"/>
      <c r="M33" s="410"/>
      <c r="N33" s="410"/>
      <c r="O33" s="410"/>
      <c r="P33" s="410"/>
      <c r="Q33" s="410"/>
      <c r="R33" s="410"/>
      <c r="S33" s="410"/>
      <c r="T33" s="411">
        <f t="shared" si="7"/>
        <v>4039000</v>
      </c>
      <c r="U33" s="2"/>
    </row>
    <row r="34" spans="1:21" ht="73.5" customHeight="1">
      <c r="A34" s="116"/>
      <c r="B34" s="456"/>
      <c r="C34" s="457"/>
      <c r="D34" s="511" t="s">
        <v>488</v>
      </c>
      <c r="E34" s="512"/>
      <c r="F34" s="512"/>
      <c r="G34" s="513"/>
      <c r="H34" s="454">
        <v>3114300</v>
      </c>
      <c r="I34" s="454">
        <v>3114300</v>
      </c>
      <c r="J34" s="454"/>
      <c r="K34" s="454"/>
      <c r="L34" s="454"/>
      <c r="M34" s="454"/>
      <c r="N34" s="454"/>
      <c r="O34" s="454"/>
      <c r="P34" s="454"/>
      <c r="Q34" s="454"/>
      <c r="R34" s="454"/>
      <c r="S34" s="454"/>
      <c r="T34" s="455">
        <f t="shared" si="7"/>
        <v>3114300</v>
      </c>
      <c r="U34" s="2"/>
    </row>
    <row r="35" spans="1:21" s="195" customFormat="1" ht="69" customHeight="1">
      <c r="A35" s="115" t="s">
        <v>313</v>
      </c>
      <c r="B35" s="119" t="s">
        <v>314</v>
      </c>
      <c r="C35" s="96" t="s">
        <v>315</v>
      </c>
      <c r="D35" s="517" t="s">
        <v>316</v>
      </c>
      <c r="E35" s="518"/>
      <c r="F35" s="518"/>
      <c r="G35" s="519"/>
      <c r="H35" s="410">
        <v>799000</v>
      </c>
      <c r="I35" s="410">
        <v>799000</v>
      </c>
      <c r="J35" s="410"/>
      <c r="K35" s="410"/>
      <c r="L35" s="410"/>
      <c r="M35" s="410"/>
      <c r="N35" s="410"/>
      <c r="O35" s="410"/>
      <c r="P35" s="410"/>
      <c r="Q35" s="410"/>
      <c r="R35" s="410"/>
      <c r="S35" s="410"/>
      <c r="T35" s="411">
        <f t="shared" si="7"/>
        <v>799000</v>
      </c>
      <c r="U35" s="2"/>
    </row>
    <row r="36" spans="1:21" s="195" customFormat="1" ht="69" customHeight="1">
      <c r="A36" s="115" t="s">
        <v>448</v>
      </c>
      <c r="B36" s="119" t="s">
        <v>449</v>
      </c>
      <c r="C36" s="96" t="s">
        <v>450</v>
      </c>
      <c r="D36" s="517" t="s">
        <v>451</v>
      </c>
      <c r="E36" s="518"/>
      <c r="F36" s="518"/>
      <c r="G36" s="519"/>
      <c r="H36" s="410">
        <f>H37+H38</f>
        <v>402100</v>
      </c>
      <c r="I36" s="410">
        <f aca="true" t="shared" si="8" ref="I36:S36">I37+I38</f>
        <v>402100</v>
      </c>
      <c r="J36" s="410">
        <f t="shared" si="8"/>
        <v>0</v>
      </c>
      <c r="K36" s="410">
        <f t="shared" si="8"/>
        <v>0</v>
      </c>
      <c r="L36" s="410">
        <f t="shared" si="8"/>
        <v>0</v>
      </c>
      <c r="M36" s="410">
        <f t="shared" si="8"/>
        <v>0</v>
      </c>
      <c r="N36" s="410">
        <f t="shared" si="8"/>
        <v>0</v>
      </c>
      <c r="O36" s="410">
        <f t="shared" si="8"/>
        <v>0</v>
      </c>
      <c r="P36" s="410">
        <f t="shared" si="8"/>
        <v>0</v>
      </c>
      <c r="Q36" s="410">
        <f t="shared" si="8"/>
        <v>0</v>
      </c>
      <c r="R36" s="410">
        <f t="shared" si="8"/>
        <v>0</v>
      </c>
      <c r="S36" s="410">
        <f t="shared" si="8"/>
        <v>0</v>
      </c>
      <c r="T36" s="411">
        <f t="shared" si="7"/>
        <v>402100</v>
      </c>
      <c r="U36" s="2"/>
    </row>
    <row r="37" spans="1:21" s="195" customFormat="1" ht="69" customHeight="1">
      <c r="A37" s="115"/>
      <c r="B37" s="119"/>
      <c r="C37" s="96"/>
      <c r="D37" s="517" t="s">
        <v>451</v>
      </c>
      <c r="E37" s="518"/>
      <c r="F37" s="518"/>
      <c r="G37" s="519"/>
      <c r="H37" s="410">
        <v>250000</v>
      </c>
      <c r="I37" s="410">
        <v>250000</v>
      </c>
      <c r="J37" s="410"/>
      <c r="K37" s="410"/>
      <c r="L37" s="410"/>
      <c r="M37" s="410"/>
      <c r="N37" s="410"/>
      <c r="O37" s="410"/>
      <c r="P37" s="410"/>
      <c r="Q37" s="410"/>
      <c r="R37" s="410"/>
      <c r="S37" s="410"/>
      <c r="T37" s="411">
        <f t="shared" si="7"/>
        <v>250000</v>
      </c>
      <c r="U37" s="2"/>
    </row>
    <row r="38" spans="1:21" s="195" customFormat="1" ht="107.25" customHeight="1">
      <c r="A38" s="115"/>
      <c r="B38" s="456"/>
      <c r="C38" s="457"/>
      <c r="D38" s="523" t="s">
        <v>489</v>
      </c>
      <c r="E38" s="524"/>
      <c r="F38" s="524"/>
      <c r="G38" s="525"/>
      <c r="H38" s="454">
        <v>152100</v>
      </c>
      <c r="I38" s="454">
        <v>152100</v>
      </c>
      <c r="J38" s="454"/>
      <c r="K38" s="454"/>
      <c r="L38" s="454"/>
      <c r="M38" s="454"/>
      <c r="N38" s="454"/>
      <c r="O38" s="454"/>
      <c r="P38" s="454"/>
      <c r="Q38" s="454"/>
      <c r="R38" s="454"/>
      <c r="S38" s="454"/>
      <c r="T38" s="455">
        <f t="shared" si="7"/>
        <v>152100</v>
      </c>
      <c r="U38" s="2"/>
    </row>
    <row r="39" spans="1:21" s="195" customFormat="1" ht="69" customHeight="1">
      <c r="A39" s="115" t="s">
        <v>447</v>
      </c>
      <c r="B39" s="119" t="s">
        <v>452</v>
      </c>
      <c r="C39" s="96" t="s">
        <v>450</v>
      </c>
      <c r="D39" s="540" t="s">
        <v>453</v>
      </c>
      <c r="E39" s="541"/>
      <c r="F39" s="541"/>
      <c r="G39" s="542"/>
      <c r="H39" s="410">
        <v>21000</v>
      </c>
      <c r="I39" s="410">
        <v>21000</v>
      </c>
      <c r="J39" s="410"/>
      <c r="K39" s="410"/>
      <c r="L39" s="410"/>
      <c r="M39" s="410"/>
      <c r="N39" s="410"/>
      <c r="O39" s="410"/>
      <c r="P39" s="410"/>
      <c r="Q39" s="410"/>
      <c r="R39" s="410"/>
      <c r="S39" s="410"/>
      <c r="T39" s="411">
        <f t="shared" si="7"/>
        <v>21000</v>
      </c>
      <c r="U39" s="2"/>
    </row>
    <row r="40" spans="1:21" ht="49.5" customHeight="1">
      <c r="A40" s="269" t="s">
        <v>140</v>
      </c>
      <c r="B40" s="270" t="s">
        <v>145</v>
      </c>
      <c r="C40" s="271" t="s">
        <v>140</v>
      </c>
      <c r="D40" s="529" t="s">
        <v>146</v>
      </c>
      <c r="E40" s="530"/>
      <c r="F40" s="530"/>
      <c r="G40" s="531"/>
      <c r="H40" s="412">
        <f>SUM(H41:H44)</f>
        <v>10387420</v>
      </c>
      <c r="I40" s="412">
        <f aca="true" t="shared" si="9" ref="I40:T40">SUM(I41:I44)</f>
        <v>10387420</v>
      </c>
      <c r="J40" s="412">
        <f t="shared" si="9"/>
        <v>7364160</v>
      </c>
      <c r="K40" s="412">
        <f t="shared" si="9"/>
        <v>306460</v>
      </c>
      <c r="L40" s="412">
        <f t="shared" si="9"/>
        <v>0</v>
      </c>
      <c r="M40" s="412">
        <f t="shared" si="9"/>
        <v>817500</v>
      </c>
      <c r="N40" s="412">
        <f t="shared" si="9"/>
        <v>447500</v>
      </c>
      <c r="O40" s="412">
        <f t="shared" si="9"/>
        <v>370000</v>
      </c>
      <c r="P40" s="412">
        <f t="shared" si="9"/>
        <v>290000</v>
      </c>
      <c r="Q40" s="412">
        <f t="shared" si="9"/>
        <v>0</v>
      </c>
      <c r="R40" s="412">
        <f t="shared" si="9"/>
        <v>447500</v>
      </c>
      <c r="S40" s="412">
        <f t="shared" si="9"/>
        <v>0</v>
      </c>
      <c r="T40" s="412">
        <f t="shared" si="9"/>
        <v>11204920</v>
      </c>
      <c r="U40" s="2"/>
    </row>
    <row r="41" spans="1:21" s="118" customFormat="1" ht="49.5" customHeight="1">
      <c r="A41" s="116" t="s">
        <v>463</v>
      </c>
      <c r="B41" s="119" t="s">
        <v>464</v>
      </c>
      <c r="C41" s="96" t="s">
        <v>460</v>
      </c>
      <c r="D41" s="540" t="s">
        <v>465</v>
      </c>
      <c r="E41" s="541"/>
      <c r="F41" s="541"/>
      <c r="G41" s="542"/>
      <c r="H41" s="410">
        <v>732800</v>
      </c>
      <c r="I41" s="410">
        <v>732800</v>
      </c>
      <c r="J41" s="410">
        <v>414700</v>
      </c>
      <c r="K41" s="410">
        <v>100100</v>
      </c>
      <c r="L41" s="410"/>
      <c r="M41" s="410"/>
      <c r="N41" s="410"/>
      <c r="O41" s="410"/>
      <c r="P41" s="410"/>
      <c r="Q41" s="410"/>
      <c r="R41" s="410"/>
      <c r="S41" s="411"/>
      <c r="T41" s="411">
        <f>H41+M41</f>
        <v>732800</v>
      </c>
      <c r="U41" s="117"/>
    </row>
    <row r="42" spans="1:21" ht="81" customHeight="1">
      <c r="A42" s="115" t="s">
        <v>168</v>
      </c>
      <c r="B42" s="119" t="s">
        <v>169</v>
      </c>
      <c r="C42" s="96" t="s">
        <v>102</v>
      </c>
      <c r="D42" s="514" t="s">
        <v>170</v>
      </c>
      <c r="E42" s="515"/>
      <c r="F42" s="515"/>
      <c r="G42" s="516"/>
      <c r="H42" s="410">
        <v>120000</v>
      </c>
      <c r="I42" s="410">
        <v>120000</v>
      </c>
      <c r="J42" s="410"/>
      <c r="K42" s="410"/>
      <c r="L42" s="410"/>
      <c r="M42" s="410"/>
      <c r="N42" s="410"/>
      <c r="O42" s="410"/>
      <c r="P42" s="410"/>
      <c r="Q42" s="410"/>
      <c r="R42" s="410"/>
      <c r="S42" s="410"/>
      <c r="T42" s="411">
        <f>H42+M42</f>
        <v>120000</v>
      </c>
      <c r="U42" s="7"/>
    </row>
    <row r="43" spans="1:21" ht="56.25" customHeight="1">
      <c r="A43" s="115" t="s">
        <v>378</v>
      </c>
      <c r="B43" s="119" t="s">
        <v>329</v>
      </c>
      <c r="C43" s="96" t="s">
        <v>103</v>
      </c>
      <c r="D43" s="540" t="s">
        <v>330</v>
      </c>
      <c r="E43" s="541"/>
      <c r="F43" s="541"/>
      <c r="G43" s="542"/>
      <c r="H43" s="414">
        <v>9134620</v>
      </c>
      <c r="I43" s="414">
        <v>9134620</v>
      </c>
      <c r="J43" s="414">
        <v>6949460</v>
      </c>
      <c r="K43" s="414">
        <v>206360</v>
      </c>
      <c r="L43" s="410"/>
      <c r="M43" s="410">
        <v>817500</v>
      </c>
      <c r="N43" s="410">
        <v>447500</v>
      </c>
      <c r="O43" s="410">
        <v>370000</v>
      </c>
      <c r="P43" s="410">
        <v>290000</v>
      </c>
      <c r="Q43" s="410"/>
      <c r="R43" s="410">
        <v>447500</v>
      </c>
      <c r="S43" s="410"/>
      <c r="T43" s="411">
        <f>H43+M43</f>
        <v>9952120</v>
      </c>
      <c r="U43" s="7"/>
    </row>
    <row r="44" spans="1:21" ht="41.25" customHeight="1">
      <c r="A44" s="115" t="s">
        <v>171</v>
      </c>
      <c r="B44" s="119" t="s">
        <v>172</v>
      </c>
      <c r="C44" s="96" t="s">
        <v>103</v>
      </c>
      <c r="D44" s="540" t="s">
        <v>173</v>
      </c>
      <c r="E44" s="541"/>
      <c r="F44" s="541"/>
      <c r="G44" s="542"/>
      <c r="H44" s="415">
        <v>400000</v>
      </c>
      <c r="I44" s="415">
        <v>400000</v>
      </c>
      <c r="J44" s="416"/>
      <c r="K44" s="416"/>
      <c r="L44" s="416"/>
      <c r="M44" s="415"/>
      <c r="N44" s="415"/>
      <c r="O44" s="415"/>
      <c r="P44" s="415"/>
      <c r="Q44" s="415"/>
      <c r="R44" s="415"/>
      <c r="S44" s="415"/>
      <c r="T44" s="411">
        <f>H44+M44</f>
        <v>400000</v>
      </c>
      <c r="U44" s="2"/>
    </row>
    <row r="45" spans="1:21" ht="41.25" customHeight="1">
      <c r="A45" s="269" t="s">
        <v>140</v>
      </c>
      <c r="B45" s="278" t="s">
        <v>457</v>
      </c>
      <c r="C45" s="271" t="s">
        <v>140</v>
      </c>
      <c r="D45" s="529" t="s">
        <v>150</v>
      </c>
      <c r="E45" s="530"/>
      <c r="F45" s="530"/>
      <c r="G45" s="531"/>
      <c r="H45" s="417">
        <f>H46</f>
        <v>16800</v>
      </c>
      <c r="I45" s="417">
        <f aca="true" t="shared" si="10" ref="I45:T45">I46</f>
        <v>16800</v>
      </c>
      <c r="J45" s="417">
        <f t="shared" si="10"/>
        <v>11000</v>
      </c>
      <c r="K45" s="417">
        <f t="shared" si="10"/>
        <v>0</v>
      </c>
      <c r="L45" s="417">
        <f t="shared" si="10"/>
        <v>0</v>
      </c>
      <c r="M45" s="417">
        <f t="shared" si="10"/>
        <v>0</v>
      </c>
      <c r="N45" s="417">
        <f t="shared" si="10"/>
        <v>0</v>
      </c>
      <c r="O45" s="417">
        <f t="shared" si="10"/>
        <v>0</v>
      </c>
      <c r="P45" s="417">
        <f t="shared" si="10"/>
        <v>0</v>
      </c>
      <c r="Q45" s="417">
        <f t="shared" si="10"/>
        <v>0</v>
      </c>
      <c r="R45" s="417">
        <f t="shared" si="10"/>
        <v>0</v>
      </c>
      <c r="S45" s="418">
        <f t="shared" si="10"/>
        <v>0</v>
      </c>
      <c r="T45" s="417">
        <f t="shared" si="10"/>
        <v>16800</v>
      </c>
      <c r="U45" s="2"/>
    </row>
    <row r="46" spans="1:21" ht="56.25" customHeight="1">
      <c r="A46" s="115" t="s">
        <v>458</v>
      </c>
      <c r="B46" s="121" t="s">
        <v>309</v>
      </c>
      <c r="C46" s="96" t="s">
        <v>105</v>
      </c>
      <c r="D46" s="533" t="s">
        <v>223</v>
      </c>
      <c r="E46" s="534"/>
      <c r="F46" s="534"/>
      <c r="G46" s="535"/>
      <c r="H46" s="415">
        <v>16800</v>
      </c>
      <c r="I46" s="415">
        <v>16800</v>
      </c>
      <c r="J46" s="415">
        <v>11000</v>
      </c>
      <c r="K46" s="416"/>
      <c r="L46" s="416"/>
      <c r="M46" s="415"/>
      <c r="N46" s="415"/>
      <c r="O46" s="415"/>
      <c r="P46" s="415"/>
      <c r="Q46" s="415"/>
      <c r="R46" s="415"/>
      <c r="S46" s="415"/>
      <c r="T46" s="410">
        <f>H46+M46</f>
        <v>16800</v>
      </c>
      <c r="U46" s="2"/>
    </row>
    <row r="47" spans="1:21" ht="41.25" customHeight="1">
      <c r="A47" s="269" t="s">
        <v>140</v>
      </c>
      <c r="B47" s="278" t="s">
        <v>148</v>
      </c>
      <c r="C47" s="271" t="s">
        <v>140</v>
      </c>
      <c r="D47" s="529" t="s">
        <v>149</v>
      </c>
      <c r="E47" s="530"/>
      <c r="F47" s="530"/>
      <c r="G47" s="531"/>
      <c r="H47" s="419">
        <f>H48+H49+H50+H51</f>
        <v>14303600</v>
      </c>
      <c r="I47" s="419">
        <f>I48+I49+I50+I51</f>
        <v>6763600</v>
      </c>
      <c r="J47" s="419">
        <f aca="true" t="shared" si="11" ref="J47:T47">J48+J49+J50+J51</f>
        <v>0</v>
      </c>
      <c r="K47" s="419">
        <f t="shared" si="11"/>
        <v>2203000</v>
      </c>
      <c r="L47" s="419">
        <f t="shared" si="11"/>
        <v>7540000</v>
      </c>
      <c r="M47" s="419">
        <f t="shared" si="11"/>
        <v>424400</v>
      </c>
      <c r="N47" s="419">
        <f t="shared" si="11"/>
        <v>424400</v>
      </c>
      <c r="O47" s="419">
        <f t="shared" si="11"/>
        <v>0</v>
      </c>
      <c r="P47" s="419">
        <f t="shared" si="11"/>
        <v>0</v>
      </c>
      <c r="Q47" s="419">
        <f t="shared" si="11"/>
        <v>0</v>
      </c>
      <c r="R47" s="419">
        <f t="shared" si="11"/>
        <v>424400</v>
      </c>
      <c r="S47" s="419">
        <f t="shared" si="11"/>
        <v>0</v>
      </c>
      <c r="T47" s="419">
        <f t="shared" si="11"/>
        <v>14728000</v>
      </c>
      <c r="U47" s="240"/>
    </row>
    <row r="48" spans="1:21" ht="46.5" customHeight="1">
      <c r="A48" s="115" t="s">
        <v>402</v>
      </c>
      <c r="B48" s="121" t="s">
        <v>403</v>
      </c>
      <c r="C48" s="96" t="s">
        <v>178</v>
      </c>
      <c r="D48" s="540" t="s">
        <v>404</v>
      </c>
      <c r="E48" s="541"/>
      <c r="F48" s="541"/>
      <c r="G48" s="542"/>
      <c r="H48" s="420">
        <v>200000</v>
      </c>
      <c r="I48" s="420"/>
      <c r="J48" s="421"/>
      <c r="K48" s="421"/>
      <c r="L48" s="421" t="s">
        <v>492</v>
      </c>
      <c r="M48" s="421"/>
      <c r="N48" s="421"/>
      <c r="O48" s="421"/>
      <c r="P48" s="421"/>
      <c r="Q48" s="421"/>
      <c r="R48" s="421"/>
      <c r="S48" s="421">
        <f>S49</f>
        <v>0</v>
      </c>
      <c r="T48" s="410">
        <f>H48+M48</f>
        <v>200000</v>
      </c>
      <c r="U48" s="2"/>
    </row>
    <row r="49" spans="1:21" s="192" customFormat="1" ht="54" customHeight="1">
      <c r="A49" s="115" t="s">
        <v>295</v>
      </c>
      <c r="B49" s="121" t="s">
        <v>296</v>
      </c>
      <c r="C49" s="96" t="s">
        <v>104</v>
      </c>
      <c r="D49" s="540" t="s">
        <v>297</v>
      </c>
      <c r="E49" s="541"/>
      <c r="F49" s="541"/>
      <c r="G49" s="542"/>
      <c r="H49" s="420">
        <v>292000</v>
      </c>
      <c r="I49" s="420">
        <v>292000</v>
      </c>
      <c r="J49" s="422"/>
      <c r="K49" s="422"/>
      <c r="L49" s="422"/>
      <c r="M49" s="422"/>
      <c r="N49" s="422"/>
      <c r="O49" s="422"/>
      <c r="P49" s="422"/>
      <c r="Q49" s="421"/>
      <c r="R49" s="422"/>
      <c r="S49" s="421"/>
      <c r="T49" s="410">
        <f>H49+M49</f>
        <v>292000</v>
      </c>
      <c r="U49" s="191"/>
    </row>
    <row r="50" spans="1:21" ht="80.25" customHeight="1">
      <c r="A50" s="115" t="s">
        <v>177</v>
      </c>
      <c r="B50" s="121" t="s">
        <v>178</v>
      </c>
      <c r="C50" s="96" t="s">
        <v>104</v>
      </c>
      <c r="D50" s="514" t="s">
        <v>179</v>
      </c>
      <c r="E50" s="515"/>
      <c r="F50" s="515"/>
      <c r="G50" s="516"/>
      <c r="H50" s="420">
        <v>7340000</v>
      </c>
      <c r="I50" s="423"/>
      <c r="J50" s="421"/>
      <c r="K50" s="421"/>
      <c r="L50" s="424">
        <v>7340000</v>
      </c>
      <c r="M50" s="421"/>
      <c r="N50" s="421"/>
      <c r="O50" s="421"/>
      <c r="P50" s="421"/>
      <c r="Q50" s="421"/>
      <c r="R50" s="421"/>
      <c r="S50" s="421"/>
      <c r="T50" s="411">
        <f>H50+M50</f>
        <v>7340000</v>
      </c>
      <c r="U50" s="2"/>
    </row>
    <row r="51" spans="1:21" ht="48" customHeight="1">
      <c r="A51" s="115" t="s">
        <v>174</v>
      </c>
      <c r="B51" s="121" t="s">
        <v>175</v>
      </c>
      <c r="C51" s="96" t="s">
        <v>104</v>
      </c>
      <c r="D51" s="540" t="s">
        <v>176</v>
      </c>
      <c r="E51" s="541"/>
      <c r="F51" s="541"/>
      <c r="G51" s="542"/>
      <c r="H51" s="420">
        <v>6471600</v>
      </c>
      <c r="I51" s="420">
        <v>6471600</v>
      </c>
      <c r="J51" s="422"/>
      <c r="K51" s="420">
        <v>2203000</v>
      </c>
      <c r="L51" s="422"/>
      <c r="M51" s="420">
        <v>424400</v>
      </c>
      <c r="N51" s="420">
        <v>424400</v>
      </c>
      <c r="O51" s="422"/>
      <c r="P51" s="422"/>
      <c r="Q51" s="422"/>
      <c r="R51" s="420">
        <v>424400</v>
      </c>
      <c r="S51" s="421"/>
      <c r="T51" s="411">
        <f>H51+M51</f>
        <v>6896000</v>
      </c>
      <c r="U51" s="2"/>
    </row>
    <row r="52" spans="1:21" s="1" customFormat="1" ht="53.25" customHeight="1">
      <c r="A52" s="269" t="s">
        <v>140</v>
      </c>
      <c r="B52" s="278" t="s">
        <v>180</v>
      </c>
      <c r="C52" s="271" t="s">
        <v>140</v>
      </c>
      <c r="D52" s="529" t="s">
        <v>181</v>
      </c>
      <c r="E52" s="530"/>
      <c r="F52" s="530"/>
      <c r="G52" s="531"/>
      <c r="H52" s="417">
        <f aca="true" t="shared" si="12" ref="H52:T52">SUM(H53:H70)</f>
        <v>8100520</v>
      </c>
      <c r="I52" s="417">
        <f t="shared" si="12"/>
        <v>7801520</v>
      </c>
      <c r="J52" s="417">
        <f t="shared" si="12"/>
        <v>0</v>
      </c>
      <c r="K52" s="417">
        <f t="shared" si="12"/>
        <v>0</v>
      </c>
      <c r="L52" s="417">
        <f t="shared" si="12"/>
        <v>299000</v>
      </c>
      <c r="M52" s="417">
        <f t="shared" si="12"/>
        <v>3141800</v>
      </c>
      <c r="N52" s="417">
        <f t="shared" si="12"/>
        <v>2690000</v>
      </c>
      <c r="O52" s="417">
        <f t="shared" si="12"/>
        <v>25000</v>
      </c>
      <c r="P52" s="417">
        <f t="shared" si="12"/>
        <v>0</v>
      </c>
      <c r="Q52" s="417">
        <f t="shared" si="12"/>
        <v>0</v>
      </c>
      <c r="R52" s="417">
        <f t="shared" si="12"/>
        <v>3116800</v>
      </c>
      <c r="S52" s="417">
        <f t="shared" si="12"/>
        <v>0</v>
      </c>
      <c r="T52" s="417">
        <f t="shared" si="12"/>
        <v>11242320</v>
      </c>
      <c r="U52" s="3"/>
    </row>
    <row r="53" spans="1:21" ht="54" customHeight="1">
      <c r="A53" s="203" t="s">
        <v>182</v>
      </c>
      <c r="B53" s="204" t="s">
        <v>183</v>
      </c>
      <c r="C53" s="219" t="s">
        <v>110</v>
      </c>
      <c r="D53" s="517" t="s">
        <v>184</v>
      </c>
      <c r="E53" s="518"/>
      <c r="F53" s="518"/>
      <c r="G53" s="519"/>
      <c r="H53" s="425">
        <v>200000</v>
      </c>
      <c r="I53" s="425">
        <v>100000</v>
      </c>
      <c r="J53" s="425"/>
      <c r="K53" s="425"/>
      <c r="L53" s="425">
        <v>100000</v>
      </c>
      <c r="M53" s="410"/>
      <c r="N53" s="415"/>
      <c r="O53" s="415"/>
      <c r="P53" s="415"/>
      <c r="Q53" s="415"/>
      <c r="R53" s="410"/>
      <c r="S53" s="416"/>
      <c r="T53" s="411">
        <f>H53+M53</f>
        <v>200000</v>
      </c>
      <c r="U53" s="2"/>
    </row>
    <row r="54" spans="1:21" ht="54" customHeight="1">
      <c r="A54" s="203" t="s">
        <v>273</v>
      </c>
      <c r="B54" s="204" t="s">
        <v>271</v>
      </c>
      <c r="C54" s="219" t="s">
        <v>108</v>
      </c>
      <c r="D54" s="540" t="s">
        <v>189</v>
      </c>
      <c r="E54" s="541"/>
      <c r="F54" s="541"/>
      <c r="G54" s="542"/>
      <c r="H54" s="425"/>
      <c r="I54" s="425"/>
      <c r="J54" s="425"/>
      <c r="K54" s="425"/>
      <c r="L54" s="425"/>
      <c r="M54" s="410">
        <v>2120000</v>
      </c>
      <c r="N54" s="410">
        <v>2120000</v>
      </c>
      <c r="O54" s="415"/>
      <c r="P54" s="415"/>
      <c r="Q54" s="415"/>
      <c r="R54" s="410">
        <v>2120000</v>
      </c>
      <c r="S54" s="416"/>
      <c r="T54" s="411">
        <f>H54+M54</f>
        <v>2120000</v>
      </c>
      <c r="U54" s="2"/>
    </row>
    <row r="55" spans="1:21" s="192" customFormat="1" ht="54" customHeight="1">
      <c r="A55" s="203" t="s">
        <v>317</v>
      </c>
      <c r="B55" s="204" t="s">
        <v>228</v>
      </c>
      <c r="C55" s="219" t="s">
        <v>108</v>
      </c>
      <c r="D55" s="540" t="s">
        <v>318</v>
      </c>
      <c r="E55" s="541"/>
      <c r="F55" s="541"/>
      <c r="G55" s="542"/>
      <c r="H55" s="425"/>
      <c r="I55" s="425"/>
      <c r="J55" s="425"/>
      <c r="K55" s="425"/>
      <c r="L55" s="425"/>
      <c r="M55" s="410">
        <v>40000</v>
      </c>
      <c r="N55" s="415">
        <v>40000</v>
      </c>
      <c r="O55" s="415"/>
      <c r="P55" s="415"/>
      <c r="Q55" s="415"/>
      <c r="R55" s="410">
        <v>40000</v>
      </c>
      <c r="S55" s="416"/>
      <c r="T55" s="411">
        <f aca="true" t="shared" si="13" ref="T55:T70">H55+M55</f>
        <v>40000</v>
      </c>
      <c r="U55" s="191"/>
    </row>
    <row r="56" spans="1:21" ht="43.5" customHeight="1" hidden="1">
      <c r="A56" s="223" t="s">
        <v>274</v>
      </c>
      <c r="B56" s="336" t="s">
        <v>270</v>
      </c>
      <c r="C56" s="337" t="s">
        <v>108</v>
      </c>
      <c r="D56" s="555" t="s">
        <v>272</v>
      </c>
      <c r="E56" s="556"/>
      <c r="F56" s="556"/>
      <c r="G56" s="557"/>
      <c r="H56" s="426"/>
      <c r="I56" s="426"/>
      <c r="J56" s="426"/>
      <c r="K56" s="426"/>
      <c r="L56" s="426"/>
      <c r="M56" s="427"/>
      <c r="N56" s="428"/>
      <c r="O56" s="428"/>
      <c r="P56" s="428"/>
      <c r="Q56" s="428"/>
      <c r="R56" s="427"/>
      <c r="S56" s="429"/>
      <c r="T56" s="411">
        <f t="shared" si="13"/>
        <v>0</v>
      </c>
      <c r="U56" s="2"/>
    </row>
    <row r="57" spans="1:21" ht="57" customHeight="1">
      <c r="A57" s="203" t="s">
        <v>185</v>
      </c>
      <c r="B57" s="204" t="s">
        <v>186</v>
      </c>
      <c r="C57" s="219" t="s">
        <v>108</v>
      </c>
      <c r="D57" s="517" t="s">
        <v>187</v>
      </c>
      <c r="E57" s="518"/>
      <c r="F57" s="518"/>
      <c r="G57" s="519"/>
      <c r="H57" s="425"/>
      <c r="I57" s="425"/>
      <c r="J57" s="425"/>
      <c r="K57" s="425"/>
      <c r="L57" s="425"/>
      <c r="M57" s="410">
        <v>400000</v>
      </c>
      <c r="N57" s="415">
        <v>400000</v>
      </c>
      <c r="O57" s="415"/>
      <c r="P57" s="415"/>
      <c r="Q57" s="415"/>
      <c r="R57" s="410">
        <v>400000</v>
      </c>
      <c r="S57" s="416"/>
      <c r="T57" s="411">
        <f t="shared" si="13"/>
        <v>400000</v>
      </c>
      <c r="U57" s="2"/>
    </row>
    <row r="58" spans="1:21" ht="2.25" customHeight="1" hidden="1">
      <c r="A58" s="203" t="s">
        <v>306</v>
      </c>
      <c r="B58" s="204" t="s">
        <v>307</v>
      </c>
      <c r="C58" s="219" t="s">
        <v>107</v>
      </c>
      <c r="D58" s="626" t="s">
        <v>308</v>
      </c>
      <c r="E58" s="627"/>
      <c r="F58" s="627"/>
      <c r="G58" s="628"/>
      <c r="H58" s="425"/>
      <c r="I58" s="425"/>
      <c r="J58" s="425"/>
      <c r="K58" s="425"/>
      <c r="L58" s="425"/>
      <c r="M58" s="425"/>
      <c r="N58" s="425"/>
      <c r="O58" s="425"/>
      <c r="P58" s="425"/>
      <c r="Q58" s="425"/>
      <c r="R58" s="425"/>
      <c r="S58" s="425"/>
      <c r="T58" s="411">
        <f t="shared" si="13"/>
        <v>0</v>
      </c>
      <c r="U58" s="2"/>
    </row>
    <row r="59" spans="1:21" s="192" customFormat="1" ht="1.5" customHeight="1">
      <c r="A59" s="203" t="s">
        <v>300</v>
      </c>
      <c r="B59" s="204" t="s">
        <v>292</v>
      </c>
      <c r="C59" s="219" t="s">
        <v>107</v>
      </c>
      <c r="D59" s="644" t="s">
        <v>293</v>
      </c>
      <c r="E59" s="645"/>
      <c r="F59" s="645"/>
      <c r="G59" s="646"/>
      <c r="H59" s="415"/>
      <c r="I59" s="415"/>
      <c r="J59" s="415"/>
      <c r="K59" s="415"/>
      <c r="L59" s="415"/>
      <c r="M59" s="410"/>
      <c r="N59" s="410"/>
      <c r="O59" s="415"/>
      <c r="P59" s="415"/>
      <c r="Q59" s="415"/>
      <c r="R59" s="410"/>
      <c r="S59" s="415"/>
      <c r="T59" s="411">
        <f t="shared" si="13"/>
        <v>0</v>
      </c>
      <c r="U59" s="191"/>
    </row>
    <row r="60" spans="1:21" s="192" customFormat="1" ht="45" customHeight="1" hidden="1">
      <c r="A60" s="203" t="s">
        <v>322</v>
      </c>
      <c r="B60" s="204" t="s">
        <v>323</v>
      </c>
      <c r="C60" s="219" t="s">
        <v>107</v>
      </c>
      <c r="D60" s="517" t="s">
        <v>324</v>
      </c>
      <c r="E60" s="518"/>
      <c r="F60" s="518"/>
      <c r="G60" s="519"/>
      <c r="H60" s="415"/>
      <c r="I60" s="415"/>
      <c r="J60" s="415"/>
      <c r="K60" s="415"/>
      <c r="L60" s="415"/>
      <c r="M60" s="410"/>
      <c r="N60" s="415"/>
      <c r="O60" s="415"/>
      <c r="P60" s="415"/>
      <c r="Q60" s="415"/>
      <c r="R60" s="410"/>
      <c r="S60" s="415"/>
      <c r="T60" s="411">
        <f t="shared" si="13"/>
        <v>0</v>
      </c>
      <c r="U60" s="191"/>
    </row>
    <row r="61" spans="1:21" s="192" customFormat="1" ht="47.25" customHeight="1">
      <c r="A61" s="203" t="s">
        <v>190</v>
      </c>
      <c r="B61" s="224">
        <v>7412</v>
      </c>
      <c r="C61" s="219" t="s">
        <v>109</v>
      </c>
      <c r="D61" s="517" t="s">
        <v>60</v>
      </c>
      <c r="E61" s="518"/>
      <c r="F61" s="518"/>
      <c r="G61" s="519"/>
      <c r="H61" s="410">
        <v>199000</v>
      </c>
      <c r="I61" s="410"/>
      <c r="J61" s="410"/>
      <c r="K61" s="410"/>
      <c r="L61" s="410">
        <v>199000</v>
      </c>
      <c r="M61" s="411"/>
      <c r="N61" s="411"/>
      <c r="O61" s="410"/>
      <c r="P61" s="410"/>
      <c r="Q61" s="410"/>
      <c r="R61" s="410"/>
      <c r="S61" s="410"/>
      <c r="T61" s="411">
        <f t="shared" si="13"/>
        <v>199000</v>
      </c>
      <c r="U61" s="191"/>
    </row>
    <row r="62" spans="1:21" ht="23.25" hidden="1">
      <c r="A62" s="203"/>
      <c r="B62" s="338">
        <v>170703</v>
      </c>
      <c r="C62" s="339"/>
      <c r="D62" s="335" t="s">
        <v>5</v>
      </c>
      <c r="E62" s="335"/>
      <c r="F62" s="335"/>
      <c r="G62" s="335"/>
      <c r="H62" s="410"/>
      <c r="I62" s="410"/>
      <c r="J62" s="410"/>
      <c r="K62" s="410"/>
      <c r="L62" s="410"/>
      <c r="M62" s="411"/>
      <c r="N62" s="411"/>
      <c r="O62" s="410"/>
      <c r="P62" s="410"/>
      <c r="Q62" s="410"/>
      <c r="R62" s="410"/>
      <c r="S62" s="411"/>
      <c r="T62" s="411">
        <f t="shared" si="13"/>
        <v>0</v>
      </c>
      <c r="U62" s="2"/>
    </row>
    <row r="63" spans="1:21" ht="61.5" customHeight="1">
      <c r="A63" s="203" t="s">
        <v>462</v>
      </c>
      <c r="B63" s="224">
        <v>7461</v>
      </c>
      <c r="C63" s="222" t="s">
        <v>129</v>
      </c>
      <c r="D63" s="517" t="s">
        <v>454</v>
      </c>
      <c r="E63" s="518"/>
      <c r="F63" s="518"/>
      <c r="G63" s="519"/>
      <c r="H63" s="410">
        <v>7572000</v>
      </c>
      <c r="I63" s="410">
        <v>7572000</v>
      </c>
      <c r="J63" s="410"/>
      <c r="K63" s="410"/>
      <c r="L63" s="410"/>
      <c r="M63" s="410"/>
      <c r="N63" s="410"/>
      <c r="O63" s="410"/>
      <c r="P63" s="410"/>
      <c r="Q63" s="410"/>
      <c r="R63" s="410"/>
      <c r="S63" s="411"/>
      <c r="T63" s="411">
        <f t="shared" si="13"/>
        <v>7572000</v>
      </c>
      <c r="U63" s="2"/>
    </row>
    <row r="64" spans="1:24" ht="63" customHeight="1">
      <c r="A64" s="203" t="s">
        <v>191</v>
      </c>
      <c r="B64" s="220" t="s">
        <v>192</v>
      </c>
      <c r="C64" s="222" t="s">
        <v>107</v>
      </c>
      <c r="D64" s="514" t="s">
        <v>193</v>
      </c>
      <c r="E64" s="515"/>
      <c r="F64" s="515"/>
      <c r="G64" s="516"/>
      <c r="H64" s="410">
        <v>100000</v>
      </c>
      <c r="I64" s="410">
        <v>100000</v>
      </c>
      <c r="J64" s="410"/>
      <c r="K64" s="410"/>
      <c r="L64" s="410"/>
      <c r="M64" s="410">
        <v>20000</v>
      </c>
      <c r="N64" s="410">
        <v>20000</v>
      </c>
      <c r="O64" s="410"/>
      <c r="P64" s="410"/>
      <c r="Q64" s="410"/>
      <c r="R64" s="410">
        <v>20000</v>
      </c>
      <c r="S64" s="410"/>
      <c r="T64" s="411">
        <f t="shared" si="13"/>
        <v>120000</v>
      </c>
      <c r="U64" s="117"/>
      <c r="V64" s="118"/>
      <c r="W64" s="118"/>
      <c r="X64" s="118"/>
    </row>
    <row r="65" spans="1:24" ht="112.5" customHeight="1">
      <c r="A65" s="203" t="s">
        <v>194</v>
      </c>
      <c r="B65" s="204" t="s">
        <v>195</v>
      </c>
      <c r="C65" s="205" t="s">
        <v>107</v>
      </c>
      <c r="D65" s="517" t="s">
        <v>196</v>
      </c>
      <c r="E65" s="518"/>
      <c r="F65" s="518"/>
      <c r="G65" s="519"/>
      <c r="H65" s="410"/>
      <c r="I65" s="410"/>
      <c r="J65" s="410"/>
      <c r="K65" s="410"/>
      <c r="L65" s="410"/>
      <c r="M65" s="410">
        <v>20000</v>
      </c>
      <c r="N65" s="410">
        <v>20000</v>
      </c>
      <c r="O65" s="410"/>
      <c r="P65" s="410"/>
      <c r="Q65" s="410"/>
      <c r="R65" s="410">
        <v>20000</v>
      </c>
      <c r="S65" s="410"/>
      <c r="T65" s="411">
        <f t="shared" si="13"/>
        <v>20000</v>
      </c>
      <c r="U65" s="117"/>
      <c r="V65" s="118"/>
      <c r="W65" s="118"/>
      <c r="X65" s="118"/>
    </row>
    <row r="66" spans="1:24" ht="59.25" customHeight="1" hidden="1">
      <c r="A66" s="203" t="s">
        <v>197</v>
      </c>
      <c r="B66" s="204" t="s">
        <v>198</v>
      </c>
      <c r="C66" s="205" t="s">
        <v>107</v>
      </c>
      <c r="D66" s="540" t="s">
        <v>161</v>
      </c>
      <c r="E66" s="541"/>
      <c r="F66" s="541"/>
      <c r="G66" s="542"/>
      <c r="H66" s="410"/>
      <c r="I66" s="410"/>
      <c r="J66" s="410"/>
      <c r="K66" s="410"/>
      <c r="L66" s="410"/>
      <c r="M66" s="410"/>
      <c r="N66" s="410"/>
      <c r="O66" s="410"/>
      <c r="P66" s="410"/>
      <c r="Q66" s="410"/>
      <c r="R66" s="410"/>
      <c r="S66" s="410"/>
      <c r="T66" s="411">
        <f t="shared" si="13"/>
        <v>0</v>
      </c>
      <c r="U66" s="117"/>
      <c r="V66" s="118"/>
      <c r="W66" s="118"/>
      <c r="X66" s="118"/>
    </row>
    <row r="67" spans="1:24" ht="38.25" customHeight="1">
      <c r="A67" s="203" t="s">
        <v>197</v>
      </c>
      <c r="B67" s="204" t="s">
        <v>198</v>
      </c>
      <c r="C67" s="205" t="s">
        <v>107</v>
      </c>
      <c r="D67" s="517" t="s">
        <v>161</v>
      </c>
      <c r="E67" s="518"/>
      <c r="F67" s="518"/>
      <c r="G67" s="519"/>
      <c r="H67" s="410"/>
      <c r="I67" s="410"/>
      <c r="J67" s="410"/>
      <c r="K67" s="410"/>
      <c r="L67" s="410"/>
      <c r="M67" s="410">
        <v>90000</v>
      </c>
      <c r="N67" s="410">
        <v>90000</v>
      </c>
      <c r="O67" s="410"/>
      <c r="P67" s="410"/>
      <c r="Q67" s="410"/>
      <c r="R67" s="410">
        <v>90000</v>
      </c>
      <c r="S67" s="410"/>
      <c r="T67" s="411">
        <f t="shared" si="13"/>
        <v>90000</v>
      </c>
      <c r="U67" s="117"/>
      <c r="V67" s="118"/>
      <c r="W67" s="118"/>
      <c r="X67" s="118"/>
    </row>
    <row r="68" spans="1:24" ht="59.25" customHeight="1">
      <c r="A68" s="203" t="s">
        <v>246</v>
      </c>
      <c r="B68" s="204" t="s">
        <v>247</v>
      </c>
      <c r="C68" s="205" t="s">
        <v>107</v>
      </c>
      <c r="D68" s="517" t="s">
        <v>248</v>
      </c>
      <c r="E68" s="518"/>
      <c r="F68" s="518"/>
      <c r="G68" s="519"/>
      <c r="H68" s="410">
        <v>7520</v>
      </c>
      <c r="I68" s="410">
        <v>7520</v>
      </c>
      <c r="J68" s="410"/>
      <c r="K68" s="410"/>
      <c r="L68" s="410"/>
      <c r="M68" s="410"/>
      <c r="N68" s="410"/>
      <c r="O68" s="410"/>
      <c r="P68" s="410"/>
      <c r="Q68" s="410"/>
      <c r="R68" s="410"/>
      <c r="S68" s="410"/>
      <c r="T68" s="411">
        <f t="shared" si="13"/>
        <v>7520</v>
      </c>
      <c r="U68" s="117"/>
      <c r="V68" s="118"/>
      <c r="W68" s="118"/>
      <c r="X68" s="118"/>
    </row>
    <row r="69" spans="1:24" s="192" customFormat="1" ht="144" customHeight="1">
      <c r="A69" s="203" t="s">
        <v>212</v>
      </c>
      <c r="B69" s="204" t="s">
        <v>204</v>
      </c>
      <c r="C69" s="205" t="s">
        <v>107</v>
      </c>
      <c r="D69" s="514" t="s">
        <v>205</v>
      </c>
      <c r="E69" s="515"/>
      <c r="F69" s="515"/>
      <c r="G69" s="516"/>
      <c r="H69" s="410"/>
      <c r="I69" s="410"/>
      <c r="J69" s="410"/>
      <c r="K69" s="410"/>
      <c r="L69" s="410"/>
      <c r="M69" s="410">
        <v>451800</v>
      </c>
      <c r="N69" s="410"/>
      <c r="O69" s="410">
        <v>25000</v>
      </c>
      <c r="P69" s="410"/>
      <c r="Q69" s="410"/>
      <c r="R69" s="410">
        <v>426800</v>
      </c>
      <c r="S69" s="427"/>
      <c r="T69" s="411">
        <f t="shared" si="13"/>
        <v>451800</v>
      </c>
      <c r="U69" s="193"/>
      <c r="V69" s="194"/>
      <c r="W69" s="194"/>
      <c r="X69" s="194"/>
    </row>
    <row r="70" spans="1:24" s="192" customFormat="1" ht="71.25" customHeight="1">
      <c r="A70" s="203" t="s">
        <v>213</v>
      </c>
      <c r="B70" s="204" t="s">
        <v>214</v>
      </c>
      <c r="C70" s="205" t="s">
        <v>107</v>
      </c>
      <c r="D70" s="517" t="s">
        <v>215</v>
      </c>
      <c r="E70" s="518"/>
      <c r="F70" s="518"/>
      <c r="G70" s="519"/>
      <c r="H70" s="410">
        <v>22000</v>
      </c>
      <c r="I70" s="410">
        <v>22000</v>
      </c>
      <c r="J70" s="410"/>
      <c r="K70" s="410"/>
      <c r="L70" s="410"/>
      <c r="M70" s="410"/>
      <c r="N70" s="410"/>
      <c r="O70" s="410"/>
      <c r="P70" s="410"/>
      <c r="Q70" s="410"/>
      <c r="R70" s="410"/>
      <c r="S70" s="427"/>
      <c r="T70" s="411">
        <f t="shared" si="13"/>
        <v>22000</v>
      </c>
      <c r="U70" s="193"/>
      <c r="V70" s="194"/>
      <c r="W70" s="194"/>
      <c r="X70" s="194"/>
    </row>
    <row r="71" spans="1:21" s="1" customFormat="1" ht="46.5" customHeight="1">
      <c r="A71" s="272" t="s">
        <v>140</v>
      </c>
      <c r="B71" s="279" t="s">
        <v>199</v>
      </c>
      <c r="C71" s="280" t="s">
        <v>140</v>
      </c>
      <c r="D71" s="529" t="s">
        <v>200</v>
      </c>
      <c r="E71" s="530"/>
      <c r="F71" s="530"/>
      <c r="G71" s="531"/>
      <c r="H71" s="412">
        <f>SUM(H72:H75)</f>
        <v>98300</v>
      </c>
      <c r="I71" s="412">
        <f aca="true" t="shared" si="14" ref="I71:T71">SUM(I72:I75)</f>
        <v>98300</v>
      </c>
      <c r="J71" s="412">
        <f t="shared" si="14"/>
        <v>15000</v>
      </c>
      <c r="K71" s="412">
        <f t="shared" si="14"/>
        <v>0</v>
      </c>
      <c r="L71" s="412">
        <f t="shared" si="14"/>
        <v>0</v>
      </c>
      <c r="M71" s="412">
        <f t="shared" si="14"/>
        <v>1412000</v>
      </c>
      <c r="N71" s="412">
        <f t="shared" si="14"/>
        <v>0</v>
      </c>
      <c r="O71" s="412">
        <f t="shared" si="14"/>
        <v>330000</v>
      </c>
      <c r="P71" s="412">
        <f t="shared" si="14"/>
        <v>0</v>
      </c>
      <c r="Q71" s="412">
        <f t="shared" si="14"/>
        <v>0</v>
      </c>
      <c r="R71" s="412">
        <f t="shared" si="14"/>
        <v>1082000</v>
      </c>
      <c r="S71" s="412">
        <f t="shared" si="14"/>
        <v>0</v>
      </c>
      <c r="T71" s="412">
        <f t="shared" si="14"/>
        <v>1510300</v>
      </c>
      <c r="U71" s="3"/>
    </row>
    <row r="72" spans="1:21" ht="60.75" customHeight="1">
      <c r="A72" s="203" t="s">
        <v>201</v>
      </c>
      <c r="B72" s="224">
        <v>8110</v>
      </c>
      <c r="C72" s="222" t="s">
        <v>101</v>
      </c>
      <c r="D72" s="514" t="s">
        <v>202</v>
      </c>
      <c r="E72" s="515"/>
      <c r="F72" s="515"/>
      <c r="G72" s="516"/>
      <c r="H72" s="410">
        <v>80000</v>
      </c>
      <c r="I72" s="410">
        <v>80000</v>
      </c>
      <c r="J72" s="410"/>
      <c r="K72" s="410"/>
      <c r="L72" s="410"/>
      <c r="M72" s="411"/>
      <c r="N72" s="411"/>
      <c r="O72" s="410"/>
      <c r="P72" s="410"/>
      <c r="Q72" s="410"/>
      <c r="R72" s="410"/>
      <c r="S72" s="411"/>
      <c r="T72" s="411">
        <f>H72+M72</f>
        <v>80000</v>
      </c>
      <c r="U72" s="2"/>
    </row>
    <row r="73" spans="1:21" ht="60.75" customHeight="1">
      <c r="A73" s="203" t="s">
        <v>455</v>
      </c>
      <c r="B73" s="224">
        <v>8130</v>
      </c>
      <c r="C73" s="222" t="s">
        <v>101</v>
      </c>
      <c r="D73" s="540" t="s">
        <v>456</v>
      </c>
      <c r="E73" s="541"/>
      <c r="F73" s="541"/>
      <c r="G73" s="542"/>
      <c r="H73" s="410">
        <v>18300</v>
      </c>
      <c r="I73" s="410">
        <v>18300</v>
      </c>
      <c r="J73" s="410">
        <v>15000</v>
      </c>
      <c r="K73" s="410"/>
      <c r="L73" s="410"/>
      <c r="M73" s="411"/>
      <c r="N73" s="411"/>
      <c r="O73" s="410"/>
      <c r="P73" s="410"/>
      <c r="Q73" s="410"/>
      <c r="R73" s="410"/>
      <c r="S73" s="411"/>
      <c r="T73" s="411">
        <f>H73+M73</f>
        <v>18300</v>
      </c>
      <c r="U73" s="2"/>
    </row>
    <row r="74" spans="1:21" ht="57.75" customHeight="1">
      <c r="A74" s="203" t="s">
        <v>203</v>
      </c>
      <c r="B74" s="224">
        <v>8340</v>
      </c>
      <c r="C74" s="222" t="s">
        <v>111</v>
      </c>
      <c r="D74" s="517" t="s">
        <v>282</v>
      </c>
      <c r="E74" s="518"/>
      <c r="F74" s="518"/>
      <c r="G74" s="519"/>
      <c r="H74" s="410"/>
      <c r="I74" s="410"/>
      <c r="J74" s="410"/>
      <c r="K74" s="410"/>
      <c r="L74" s="410"/>
      <c r="M74" s="410">
        <v>1412000</v>
      </c>
      <c r="N74" s="410"/>
      <c r="O74" s="410">
        <v>330000</v>
      </c>
      <c r="P74" s="410"/>
      <c r="Q74" s="410"/>
      <c r="R74" s="411">
        <v>1082000</v>
      </c>
      <c r="S74" s="411"/>
      <c r="T74" s="411">
        <f>H74+M74</f>
        <v>1412000</v>
      </c>
      <c r="U74" s="2"/>
    </row>
    <row r="75" spans="1:21" ht="22.5" customHeight="1" hidden="1">
      <c r="A75" s="203" t="s">
        <v>206</v>
      </c>
      <c r="B75" s="224">
        <v>8700</v>
      </c>
      <c r="C75" s="222" t="s">
        <v>112</v>
      </c>
      <c r="D75" s="540" t="s">
        <v>124</v>
      </c>
      <c r="E75" s="541"/>
      <c r="F75" s="541"/>
      <c r="G75" s="542"/>
      <c r="H75" s="410"/>
      <c r="I75" s="410"/>
      <c r="J75" s="410"/>
      <c r="K75" s="410"/>
      <c r="L75" s="410"/>
      <c r="M75" s="411"/>
      <c r="N75" s="411"/>
      <c r="O75" s="410"/>
      <c r="P75" s="410"/>
      <c r="Q75" s="410"/>
      <c r="R75" s="410"/>
      <c r="S75" s="411"/>
      <c r="T75" s="411">
        <f>H75+M75</f>
        <v>0</v>
      </c>
      <c r="U75" s="2"/>
    </row>
    <row r="76" spans="1:21" ht="36.75" customHeight="1">
      <c r="A76" s="178"/>
      <c r="B76" s="179"/>
      <c r="C76" s="181"/>
      <c r="D76" s="543" t="s">
        <v>113</v>
      </c>
      <c r="E76" s="544"/>
      <c r="F76" s="544"/>
      <c r="G76" s="545"/>
      <c r="H76" s="430">
        <f>H77+H78+H79+H80</f>
        <v>6902160</v>
      </c>
      <c r="I76" s="430">
        <f aca="true" t="shared" si="15" ref="I76:T76">I77+I78+I79+I80</f>
        <v>6902160</v>
      </c>
      <c r="J76" s="430">
        <f t="shared" si="15"/>
        <v>0</v>
      </c>
      <c r="K76" s="430">
        <f t="shared" si="15"/>
        <v>0</v>
      </c>
      <c r="L76" s="430">
        <f t="shared" si="15"/>
        <v>0</v>
      </c>
      <c r="M76" s="430">
        <f t="shared" si="15"/>
        <v>0</v>
      </c>
      <c r="N76" s="430">
        <f t="shared" si="15"/>
        <v>0</v>
      </c>
      <c r="O76" s="430">
        <f t="shared" si="15"/>
        <v>0</v>
      </c>
      <c r="P76" s="430">
        <f t="shared" si="15"/>
        <v>0</v>
      </c>
      <c r="Q76" s="430">
        <f t="shared" si="15"/>
        <v>0</v>
      </c>
      <c r="R76" s="430">
        <f t="shared" si="15"/>
        <v>0</v>
      </c>
      <c r="S76" s="430" t="e">
        <f t="shared" si="15"/>
        <v>#REF!</v>
      </c>
      <c r="T76" s="430">
        <f t="shared" si="15"/>
        <v>6902160</v>
      </c>
      <c r="U76" s="2"/>
    </row>
    <row r="77" spans="1:21" ht="23.25">
      <c r="A77" s="203" t="s">
        <v>207</v>
      </c>
      <c r="B77" s="224">
        <v>9110</v>
      </c>
      <c r="C77" s="222" t="s">
        <v>114</v>
      </c>
      <c r="D77" s="641" t="s">
        <v>87</v>
      </c>
      <c r="E77" s="642"/>
      <c r="F77" s="642"/>
      <c r="G77" s="643"/>
      <c r="H77" s="410">
        <v>6433900</v>
      </c>
      <c r="I77" s="410">
        <v>6433900</v>
      </c>
      <c r="J77" s="411"/>
      <c r="K77" s="411"/>
      <c r="L77" s="411"/>
      <c r="M77" s="411"/>
      <c r="N77" s="411"/>
      <c r="O77" s="411"/>
      <c r="P77" s="411"/>
      <c r="Q77" s="411"/>
      <c r="R77" s="411"/>
      <c r="S77" s="411"/>
      <c r="T77" s="411">
        <f>H77+M77</f>
        <v>6433900</v>
      </c>
      <c r="U77" s="2"/>
    </row>
    <row r="78" spans="1:21" ht="71.25" customHeight="1" hidden="1">
      <c r="A78" s="203" t="s">
        <v>209</v>
      </c>
      <c r="B78" s="224">
        <v>9410</v>
      </c>
      <c r="C78" s="222" t="s">
        <v>114</v>
      </c>
      <c r="D78" s="514" t="s">
        <v>208</v>
      </c>
      <c r="E78" s="515"/>
      <c r="F78" s="515"/>
      <c r="G78" s="516"/>
      <c r="H78" s="410"/>
      <c r="I78" s="410"/>
      <c r="J78" s="410"/>
      <c r="K78" s="410"/>
      <c r="L78" s="410"/>
      <c r="M78" s="410"/>
      <c r="N78" s="410"/>
      <c r="O78" s="410"/>
      <c r="P78" s="410"/>
      <c r="Q78" s="410"/>
      <c r="R78" s="410"/>
      <c r="S78" s="410" t="e">
        <f>S79+#REF!</f>
        <v>#REF!</v>
      </c>
      <c r="T78" s="411">
        <f>H78+M78</f>
        <v>0</v>
      </c>
      <c r="U78" s="2"/>
    </row>
    <row r="79" spans="1:21" ht="37.5" customHeight="1">
      <c r="A79" s="203" t="s">
        <v>210</v>
      </c>
      <c r="B79" s="340">
        <v>9770</v>
      </c>
      <c r="C79" s="341" t="s">
        <v>114</v>
      </c>
      <c r="D79" s="546" t="s">
        <v>211</v>
      </c>
      <c r="E79" s="547"/>
      <c r="F79" s="547"/>
      <c r="G79" s="548"/>
      <c r="H79" s="410">
        <v>368260</v>
      </c>
      <c r="I79" s="410">
        <v>368260</v>
      </c>
      <c r="J79" s="414"/>
      <c r="K79" s="414"/>
      <c r="L79" s="414"/>
      <c r="M79" s="414"/>
      <c r="N79" s="414"/>
      <c r="O79" s="414"/>
      <c r="P79" s="414"/>
      <c r="Q79" s="414"/>
      <c r="R79" s="414"/>
      <c r="S79" s="414"/>
      <c r="T79" s="411">
        <f>H79+M79</f>
        <v>368260</v>
      </c>
      <c r="U79" s="2"/>
    </row>
    <row r="80" spans="1:21" ht="54.75" customHeight="1">
      <c r="A80" s="203" t="s">
        <v>279</v>
      </c>
      <c r="B80" s="340">
        <v>9800</v>
      </c>
      <c r="C80" s="341" t="s">
        <v>114</v>
      </c>
      <c r="D80" s="533" t="s">
        <v>412</v>
      </c>
      <c r="E80" s="534"/>
      <c r="F80" s="534"/>
      <c r="G80" s="535"/>
      <c r="H80" s="410">
        <v>100000</v>
      </c>
      <c r="I80" s="410">
        <v>100000</v>
      </c>
      <c r="J80" s="414"/>
      <c r="K80" s="414"/>
      <c r="L80" s="414"/>
      <c r="M80" s="414"/>
      <c r="N80" s="414"/>
      <c r="O80" s="414"/>
      <c r="P80" s="414"/>
      <c r="Q80" s="414"/>
      <c r="R80" s="414"/>
      <c r="S80" s="414"/>
      <c r="T80" s="411">
        <f>H80+M80</f>
        <v>100000</v>
      </c>
      <c r="U80" s="2"/>
    </row>
    <row r="81" spans="1:21" ht="63.75" customHeight="1">
      <c r="A81" s="275" t="s">
        <v>253</v>
      </c>
      <c r="B81" s="281"/>
      <c r="C81" s="282"/>
      <c r="D81" s="632" t="s">
        <v>125</v>
      </c>
      <c r="E81" s="633"/>
      <c r="F81" s="633"/>
      <c r="G81" s="634"/>
      <c r="H81" s="430">
        <f>H82</f>
        <v>81699950</v>
      </c>
      <c r="I81" s="430">
        <f aca="true" t="shared" si="16" ref="I81:T81">I82</f>
        <v>81699950</v>
      </c>
      <c r="J81" s="430">
        <f t="shared" si="16"/>
        <v>54801100</v>
      </c>
      <c r="K81" s="430">
        <f t="shared" si="16"/>
        <v>6484750</v>
      </c>
      <c r="L81" s="430">
        <f t="shared" si="16"/>
        <v>0</v>
      </c>
      <c r="M81" s="430">
        <f t="shared" si="16"/>
        <v>16242400</v>
      </c>
      <c r="N81" s="430">
        <f t="shared" si="16"/>
        <v>12473400</v>
      </c>
      <c r="O81" s="430">
        <f t="shared" si="16"/>
        <v>3769000</v>
      </c>
      <c r="P81" s="430">
        <f t="shared" si="16"/>
        <v>0</v>
      </c>
      <c r="Q81" s="430">
        <f t="shared" si="16"/>
        <v>0</v>
      </c>
      <c r="R81" s="430">
        <f t="shared" si="16"/>
        <v>12473400</v>
      </c>
      <c r="S81" s="430">
        <f t="shared" si="16"/>
        <v>125000</v>
      </c>
      <c r="T81" s="430">
        <f t="shared" si="16"/>
        <v>97942350</v>
      </c>
      <c r="U81" s="2"/>
    </row>
    <row r="82" spans="1:21" ht="63.75" customHeight="1">
      <c r="A82" s="178" t="s">
        <v>254</v>
      </c>
      <c r="B82" s="179"/>
      <c r="C82" s="180"/>
      <c r="D82" s="632" t="s">
        <v>125</v>
      </c>
      <c r="E82" s="633"/>
      <c r="F82" s="633"/>
      <c r="G82" s="634"/>
      <c r="H82" s="430">
        <f>H85+H96+H98+H103+H108</f>
        <v>81699950</v>
      </c>
      <c r="I82" s="430">
        <f aca="true" t="shared" si="17" ref="I82:T82">I85+I96+I98+I103+I108</f>
        <v>81699950</v>
      </c>
      <c r="J82" s="430">
        <f t="shared" si="17"/>
        <v>54801100</v>
      </c>
      <c r="K82" s="430">
        <f t="shared" si="17"/>
        <v>6484750</v>
      </c>
      <c r="L82" s="430">
        <f t="shared" si="17"/>
        <v>0</v>
      </c>
      <c r="M82" s="430">
        <f t="shared" si="17"/>
        <v>16242400</v>
      </c>
      <c r="N82" s="430">
        <f t="shared" si="17"/>
        <v>12473400</v>
      </c>
      <c r="O82" s="430">
        <f t="shared" si="17"/>
        <v>3769000</v>
      </c>
      <c r="P82" s="430">
        <f t="shared" si="17"/>
        <v>0</v>
      </c>
      <c r="Q82" s="430">
        <f t="shared" si="17"/>
        <v>0</v>
      </c>
      <c r="R82" s="430">
        <f t="shared" si="17"/>
        <v>12473400</v>
      </c>
      <c r="S82" s="430">
        <f t="shared" si="17"/>
        <v>125000</v>
      </c>
      <c r="T82" s="430">
        <f t="shared" si="17"/>
        <v>97942350</v>
      </c>
      <c r="U82" s="2"/>
    </row>
    <row r="83" spans="1:21" s="118" customFormat="1" ht="63.75" customHeight="1" hidden="1">
      <c r="A83" s="116" t="s">
        <v>140</v>
      </c>
      <c r="B83" s="119" t="s">
        <v>141</v>
      </c>
      <c r="C83" s="96" t="s">
        <v>140</v>
      </c>
      <c r="D83" s="635" t="s">
        <v>142</v>
      </c>
      <c r="E83" s="636"/>
      <c r="F83" s="636"/>
      <c r="G83" s="637"/>
      <c r="H83" s="411">
        <f>H84</f>
        <v>0</v>
      </c>
      <c r="I83" s="411">
        <f aca="true" t="shared" si="18" ref="I83:T83">I84</f>
        <v>0</v>
      </c>
      <c r="J83" s="411">
        <f t="shared" si="18"/>
        <v>0</v>
      </c>
      <c r="K83" s="411">
        <f t="shared" si="18"/>
        <v>0</v>
      </c>
      <c r="L83" s="411">
        <f t="shared" si="18"/>
        <v>0</v>
      </c>
      <c r="M83" s="411">
        <f t="shared" si="18"/>
        <v>0</v>
      </c>
      <c r="N83" s="411">
        <f t="shared" si="18"/>
        <v>0</v>
      </c>
      <c r="O83" s="411">
        <f t="shared" si="18"/>
        <v>0</v>
      </c>
      <c r="P83" s="411">
        <f t="shared" si="18"/>
        <v>0</v>
      </c>
      <c r="Q83" s="411">
        <f t="shared" si="18"/>
        <v>0</v>
      </c>
      <c r="R83" s="411">
        <f t="shared" si="18"/>
        <v>0</v>
      </c>
      <c r="S83" s="411">
        <f t="shared" si="18"/>
        <v>0</v>
      </c>
      <c r="T83" s="411">
        <f t="shared" si="18"/>
        <v>0</v>
      </c>
      <c r="U83" s="117"/>
    </row>
    <row r="84" spans="1:21" s="118" customFormat="1" ht="77.25" customHeight="1" hidden="1">
      <c r="A84" s="116" t="s">
        <v>151</v>
      </c>
      <c r="B84" s="119" t="s">
        <v>114</v>
      </c>
      <c r="C84" s="96" t="s">
        <v>95</v>
      </c>
      <c r="D84" s="629" t="s">
        <v>152</v>
      </c>
      <c r="E84" s="630"/>
      <c r="F84" s="630"/>
      <c r="G84" s="631"/>
      <c r="H84" s="410"/>
      <c r="I84" s="410"/>
      <c r="J84" s="410"/>
      <c r="K84" s="411"/>
      <c r="L84" s="411"/>
      <c r="M84" s="411"/>
      <c r="N84" s="411"/>
      <c r="O84" s="411"/>
      <c r="P84" s="411"/>
      <c r="Q84" s="411"/>
      <c r="R84" s="411"/>
      <c r="S84" s="411"/>
      <c r="T84" s="411">
        <f>H84+M84</f>
        <v>0</v>
      </c>
      <c r="U84" s="117"/>
    </row>
    <row r="85" spans="1:21" ht="63.75" customHeight="1">
      <c r="A85" s="269" t="s">
        <v>140</v>
      </c>
      <c r="B85" s="283">
        <v>1000</v>
      </c>
      <c r="C85" s="271" t="s">
        <v>140</v>
      </c>
      <c r="D85" s="529" t="s">
        <v>144</v>
      </c>
      <c r="E85" s="530"/>
      <c r="F85" s="530"/>
      <c r="G85" s="531"/>
      <c r="H85" s="412">
        <f>H86+H87+H91+H92+H93+H94+H95</f>
        <v>72560600</v>
      </c>
      <c r="I85" s="412">
        <f aca="true" t="shared" si="19" ref="I85:T85">I86+I87+I91+I92+I93+I94+I95</f>
        <v>72560600</v>
      </c>
      <c r="J85" s="412">
        <f t="shared" si="19"/>
        <v>49471100</v>
      </c>
      <c r="K85" s="412">
        <f t="shared" si="19"/>
        <v>5797100</v>
      </c>
      <c r="L85" s="412">
        <f t="shared" si="19"/>
        <v>0</v>
      </c>
      <c r="M85" s="412">
        <f t="shared" si="19"/>
        <v>4273400</v>
      </c>
      <c r="N85" s="412">
        <f t="shared" si="19"/>
        <v>565400</v>
      </c>
      <c r="O85" s="412">
        <f t="shared" si="19"/>
        <v>3708000</v>
      </c>
      <c r="P85" s="412">
        <f t="shared" si="19"/>
        <v>0</v>
      </c>
      <c r="Q85" s="412">
        <f t="shared" si="19"/>
        <v>0</v>
      </c>
      <c r="R85" s="412">
        <f t="shared" si="19"/>
        <v>565400</v>
      </c>
      <c r="S85" s="412">
        <f t="shared" si="19"/>
        <v>125000</v>
      </c>
      <c r="T85" s="412">
        <f t="shared" si="19"/>
        <v>76834000</v>
      </c>
      <c r="U85" s="2"/>
    </row>
    <row r="86" spans="1:21" s="118" customFormat="1" ht="39" customHeight="1">
      <c r="A86" s="203" t="s">
        <v>255</v>
      </c>
      <c r="B86" s="220" t="s">
        <v>97</v>
      </c>
      <c r="C86" s="222" t="s">
        <v>98</v>
      </c>
      <c r="D86" s="563" t="s">
        <v>167</v>
      </c>
      <c r="E86" s="564"/>
      <c r="F86" s="564"/>
      <c r="G86" s="565"/>
      <c r="H86" s="410">
        <v>2510460</v>
      </c>
      <c r="I86" s="410">
        <v>2510460</v>
      </c>
      <c r="J86" s="410">
        <v>1588800</v>
      </c>
      <c r="K86" s="410">
        <v>192510</v>
      </c>
      <c r="L86" s="410"/>
      <c r="M86" s="410">
        <v>120000</v>
      </c>
      <c r="N86" s="410"/>
      <c r="O86" s="410">
        <v>120000</v>
      </c>
      <c r="P86" s="410"/>
      <c r="Q86" s="410"/>
      <c r="R86" s="410"/>
      <c r="S86" s="410">
        <v>125000</v>
      </c>
      <c r="T86" s="411">
        <f aca="true" t="shared" si="20" ref="T86:T93">H86+M86</f>
        <v>2630460</v>
      </c>
      <c r="U86" s="117"/>
    </row>
    <row r="87" spans="1:21" ht="81" customHeight="1">
      <c r="A87" s="203" t="s">
        <v>256</v>
      </c>
      <c r="B87" s="220" t="s">
        <v>99</v>
      </c>
      <c r="C87" s="222" t="s">
        <v>100</v>
      </c>
      <c r="D87" s="514" t="s">
        <v>479</v>
      </c>
      <c r="E87" s="515"/>
      <c r="F87" s="515"/>
      <c r="G87" s="516"/>
      <c r="H87" s="410">
        <f>H88+H89+H90</f>
        <v>57280020</v>
      </c>
      <c r="I87" s="410">
        <f aca="true" t="shared" si="21" ref="I87:R87">I88+I89+I90</f>
        <v>57280020</v>
      </c>
      <c r="J87" s="410">
        <f t="shared" si="21"/>
        <v>39179900</v>
      </c>
      <c r="K87" s="410">
        <f t="shared" si="21"/>
        <v>4894540</v>
      </c>
      <c r="L87" s="410">
        <f t="shared" si="21"/>
        <v>0</v>
      </c>
      <c r="M87" s="410">
        <f t="shared" si="21"/>
        <v>4071400</v>
      </c>
      <c r="N87" s="410">
        <f t="shared" si="21"/>
        <v>565400</v>
      </c>
      <c r="O87" s="410">
        <f t="shared" si="21"/>
        <v>3506000</v>
      </c>
      <c r="P87" s="410">
        <f t="shared" si="21"/>
        <v>0</v>
      </c>
      <c r="Q87" s="410">
        <f t="shared" si="21"/>
        <v>0</v>
      </c>
      <c r="R87" s="410">
        <f t="shared" si="21"/>
        <v>565400</v>
      </c>
      <c r="S87" s="410"/>
      <c r="T87" s="411">
        <f t="shared" si="20"/>
        <v>61351420</v>
      </c>
      <c r="U87" s="2"/>
    </row>
    <row r="88" spans="1:21" ht="70.5" customHeight="1">
      <c r="A88" s="203"/>
      <c r="B88" s="342"/>
      <c r="C88" s="203"/>
      <c r="D88" s="514" t="s">
        <v>479</v>
      </c>
      <c r="E88" s="515"/>
      <c r="F88" s="515"/>
      <c r="G88" s="516"/>
      <c r="H88" s="410">
        <v>18177120</v>
      </c>
      <c r="I88" s="410">
        <v>18177120</v>
      </c>
      <c r="J88" s="414">
        <v>7128500</v>
      </c>
      <c r="K88" s="414">
        <v>4894540</v>
      </c>
      <c r="L88" s="414"/>
      <c r="M88" s="414">
        <v>4003600</v>
      </c>
      <c r="N88" s="414">
        <v>497600</v>
      </c>
      <c r="O88" s="414">
        <v>3506000</v>
      </c>
      <c r="P88" s="414"/>
      <c r="Q88" s="414"/>
      <c r="R88" s="414">
        <v>497600</v>
      </c>
      <c r="S88" s="414"/>
      <c r="T88" s="411">
        <f t="shared" si="20"/>
        <v>22180720</v>
      </c>
      <c r="U88" s="2"/>
    </row>
    <row r="89" spans="1:21" ht="86.25" customHeight="1">
      <c r="A89" s="203"/>
      <c r="B89" s="458"/>
      <c r="C89" s="459"/>
      <c r="D89" s="526" t="s">
        <v>490</v>
      </c>
      <c r="E89" s="527"/>
      <c r="F89" s="527"/>
      <c r="G89" s="528"/>
      <c r="H89" s="454">
        <v>38975000</v>
      </c>
      <c r="I89" s="454">
        <v>38975000</v>
      </c>
      <c r="J89" s="454">
        <v>31946500</v>
      </c>
      <c r="K89" s="454"/>
      <c r="L89" s="454"/>
      <c r="M89" s="454"/>
      <c r="N89" s="454"/>
      <c r="O89" s="454"/>
      <c r="P89" s="454"/>
      <c r="Q89" s="454"/>
      <c r="R89" s="454"/>
      <c r="S89" s="454"/>
      <c r="T89" s="455">
        <f t="shared" si="20"/>
        <v>38975000</v>
      </c>
      <c r="U89" s="2"/>
    </row>
    <row r="90" spans="1:21" ht="124.5" customHeight="1">
      <c r="A90" s="203"/>
      <c r="B90" s="458"/>
      <c r="C90" s="459"/>
      <c r="D90" s="526" t="s">
        <v>491</v>
      </c>
      <c r="E90" s="527"/>
      <c r="F90" s="527"/>
      <c r="G90" s="528"/>
      <c r="H90" s="454">
        <v>127900</v>
      </c>
      <c r="I90" s="454">
        <v>127900</v>
      </c>
      <c r="J90" s="454">
        <v>104900</v>
      </c>
      <c r="K90" s="454"/>
      <c r="L90" s="454"/>
      <c r="M90" s="454">
        <v>67800</v>
      </c>
      <c r="N90" s="454">
        <v>67800</v>
      </c>
      <c r="O90" s="454"/>
      <c r="P90" s="454"/>
      <c r="Q90" s="454"/>
      <c r="R90" s="454">
        <v>67800</v>
      </c>
      <c r="S90" s="454"/>
      <c r="T90" s="455">
        <f t="shared" si="20"/>
        <v>195700</v>
      </c>
      <c r="U90" s="2"/>
    </row>
    <row r="91" spans="1:21" ht="75" customHeight="1">
      <c r="A91" s="203" t="s">
        <v>257</v>
      </c>
      <c r="B91" s="342">
        <v>1090</v>
      </c>
      <c r="C91" s="203" t="s">
        <v>126</v>
      </c>
      <c r="D91" s="533" t="s">
        <v>480</v>
      </c>
      <c r="E91" s="534"/>
      <c r="F91" s="534"/>
      <c r="G91" s="535"/>
      <c r="H91" s="414">
        <v>2878490</v>
      </c>
      <c r="I91" s="414">
        <v>2878490</v>
      </c>
      <c r="J91" s="414">
        <v>1831200</v>
      </c>
      <c r="K91" s="414">
        <v>248420</v>
      </c>
      <c r="L91" s="414"/>
      <c r="M91" s="414">
        <v>1000</v>
      </c>
      <c r="N91" s="414"/>
      <c r="O91" s="414">
        <v>1000</v>
      </c>
      <c r="P91" s="414"/>
      <c r="Q91" s="414"/>
      <c r="R91" s="414"/>
      <c r="S91" s="414"/>
      <c r="T91" s="411">
        <f t="shared" si="20"/>
        <v>2879490</v>
      </c>
      <c r="U91" s="2"/>
    </row>
    <row r="92" spans="1:21" ht="55.5" customHeight="1">
      <c r="A92" s="203" t="s">
        <v>258</v>
      </c>
      <c r="B92" s="342">
        <v>1100</v>
      </c>
      <c r="C92" s="203" t="s">
        <v>126</v>
      </c>
      <c r="D92" s="533" t="s">
        <v>481</v>
      </c>
      <c r="E92" s="534"/>
      <c r="F92" s="534"/>
      <c r="G92" s="535"/>
      <c r="H92" s="410">
        <v>4549020</v>
      </c>
      <c r="I92" s="410">
        <v>4549020</v>
      </c>
      <c r="J92" s="414">
        <v>3195000</v>
      </c>
      <c r="K92" s="414">
        <v>287370</v>
      </c>
      <c r="L92" s="414"/>
      <c r="M92" s="414">
        <v>80000</v>
      </c>
      <c r="N92" s="414"/>
      <c r="O92" s="414">
        <v>80000</v>
      </c>
      <c r="P92" s="414"/>
      <c r="Q92" s="414"/>
      <c r="R92" s="414"/>
      <c r="S92" s="414"/>
      <c r="T92" s="411">
        <f t="shared" si="20"/>
        <v>4629020</v>
      </c>
      <c r="U92" s="2"/>
    </row>
    <row r="93" spans="1:21" ht="60" customHeight="1">
      <c r="A93" s="203" t="s">
        <v>259</v>
      </c>
      <c r="B93" s="342">
        <v>1150</v>
      </c>
      <c r="C93" s="203" t="s">
        <v>128</v>
      </c>
      <c r="D93" s="533" t="s">
        <v>482</v>
      </c>
      <c r="E93" s="534"/>
      <c r="F93" s="534"/>
      <c r="G93" s="535"/>
      <c r="H93" s="414">
        <v>675640</v>
      </c>
      <c r="I93" s="414">
        <v>675640</v>
      </c>
      <c r="J93" s="414">
        <v>519000</v>
      </c>
      <c r="K93" s="414">
        <v>26640</v>
      </c>
      <c r="L93" s="414"/>
      <c r="M93" s="431"/>
      <c r="N93" s="431"/>
      <c r="O93" s="414"/>
      <c r="P93" s="414"/>
      <c r="Q93" s="414"/>
      <c r="R93" s="414"/>
      <c r="S93" s="414"/>
      <c r="T93" s="411">
        <f t="shared" si="20"/>
        <v>675640</v>
      </c>
      <c r="U93" s="2"/>
    </row>
    <row r="94" spans="1:21" ht="41.25" customHeight="1">
      <c r="A94" s="203" t="s">
        <v>260</v>
      </c>
      <c r="B94" s="342">
        <v>1161</v>
      </c>
      <c r="C94" s="203" t="s">
        <v>128</v>
      </c>
      <c r="D94" s="533" t="s">
        <v>219</v>
      </c>
      <c r="E94" s="534"/>
      <c r="F94" s="534"/>
      <c r="G94" s="535"/>
      <c r="H94" s="414">
        <v>4386970</v>
      </c>
      <c r="I94" s="414">
        <v>4386970</v>
      </c>
      <c r="J94" s="414">
        <v>3157200</v>
      </c>
      <c r="K94" s="414">
        <v>147620</v>
      </c>
      <c r="L94" s="414"/>
      <c r="M94" s="414">
        <v>1000</v>
      </c>
      <c r="N94" s="414"/>
      <c r="O94" s="414">
        <v>1000</v>
      </c>
      <c r="P94" s="414"/>
      <c r="Q94" s="414"/>
      <c r="R94" s="414"/>
      <c r="S94" s="414"/>
      <c r="T94" s="411">
        <f>H94+M94</f>
        <v>4387970</v>
      </c>
      <c r="U94" s="2"/>
    </row>
    <row r="95" spans="1:21" ht="41.25" customHeight="1">
      <c r="A95" s="203" t="s">
        <v>261</v>
      </c>
      <c r="B95" s="342">
        <v>1162</v>
      </c>
      <c r="C95" s="203" t="s">
        <v>128</v>
      </c>
      <c r="D95" s="533" t="s">
        <v>220</v>
      </c>
      <c r="E95" s="534"/>
      <c r="F95" s="534"/>
      <c r="G95" s="535"/>
      <c r="H95" s="414">
        <v>280000</v>
      </c>
      <c r="I95" s="414">
        <v>280000</v>
      </c>
      <c r="J95" s="414"/>
      <c r="K95" s="414"/>
      <c r="L95" s="414"/>
      <c r="M95" s="414"/>
      <c r="N95" s="414"/>
      <c r="O95" s="414"/>
      <c r="P95" s="414"/>
      <c r="Q95" s="414"/>
      <c r="R95" s="414"/>
      <c r="S95" s="414"/>
      <c r="T95" s="411">
        <f>H95+M95</f>
        <v>280000</v>
      </c>
      <c r="U95" s="2"/>
    </row>
    <row r="96" spans="1:21" ht="41.25" customHeight="1">
      <c r="A96" s="269" t="s">
        <v>140</v>
      </c>
      <c r="B96" s="283">
        <v>3000</v>
      </c>
      <c r="C96" s="271" t="s">
        <v>140</v>
      </c>
      <c r="D96" s="529" t="s">
        <v>146</v>
      </c>
      <c r="E96" s="530"/>
      <c r="F96" s="530"/>
      <c r="G96" s="531"/>
      <c r="H96" s="412">
        <f>H97</f>
        <v>256000</v>
      </c>
      <c r="I96" s="412">
        <f aca="true" t="shared" si="22" ref="I96:T96">I97</f>
        <v>256000</v>
      </c>
      <c r="J96" s="412">
        <f t="shared" si="22"/>
        <v>0</v>
      </c>
      <c r="K96" s="412">
        <f t="shared" si="22"/>
        <v>0</v>
      </c>
      <c r="L96" s="412">
        <f t="shared" si="22"/>
        <v>0</v>
      </c>
      <c r="M96" s="412">
        <f t="shared" si="22"/>
        <v>0</v>
      </c>
      <c r="N96" s="412">
        <f t="shared" si="22"/>
        <v>0</v>
      </c>
      <c r="O96" s="412">
        <f t="shared" si="22"/>
        <v>0</v>
      </c>
      <c r="P96" s="412">
        <f t="shared" si="22"/>
        <v>0</v>
      </c>
      <c r="Q96" s="412">
        <f t="shared" si="22"/>
        <v>0</v>
      </c>
      <c r="R96" s="412">
        <f t="shared" si="22"/>
        <v>0</v>
      </c>
      <c r="S96" s="412">
        <f t="shared" si="22"/>
        <v>0</v>
      </c>
      <c r="T96" s="412">
        <f t="shared" si="22"/>
        <v>256000</v>
      </c>
      <c r="U96" s="2"/>
    </row>
    <row r="97" spans="1:21" ht="91.5" customHeight="1">
      <c r="A97" s="203" t="s">
        <v>459</v>
      </c>
      <c r="B97" s="342">
        <v>3140</v>
      </c>
      <c r="C97" s="203" t="s">
        <v>460</v>
      </c>
      <c r="D97" s="638" t="s">
        <v>461</v>
      </c>
      <c r="E97" s="639"/>
      <c r="F97" s="639"/>
      <c r="G97" s="640"/>
      <c r="H97" s="414">
        <v>256000</v>
      </c>
      <c r="I97" s="414">
        <v>256000</v>
      </c>
      <c r="J97" s="414"/>
      <c r="K97" s="414"/>
      <c r="L97" s="414"/>
      <c r="M97" s="414"/>
      <c r="N97" s="414"/>
      <c r="O97" s="414"/>
      <c r="P97" s="414"/>
      <c r="Q97" s="414"/>
      <c r="R97" s="414"/>
      <c r="S97" s="414"/>
      <c r="T97" s="411">
        <f>H97+M97</f>
        <v>256000</v>
      </c>
      <c r="U97" s="2"/>
    </row>
    <row r="98" spans="1:21" ht="41.25" customHeight="1">
      <c r="A98" s="284" t="s">
        <v>140</v>
      </c>
      <c r="B98" s="285">
        <v>4000</v>
      </c>
      <c r="C98" s="284" t="s">
        <v>140</v>
      </c>
      <c r="D98" s="520" t="s">
        <v>150</v>
      </c>
      <c r="E98" s="521"/>
      <c r="F98" s="521"/>
      <c r="G98" s="522"/>
      <c r="H98" s="412">
        <f aca="true" t="shared" si="23" ref="H98:T98">H99+H100+H101+H102</f>
        <v>7172350</v>
      </c>
      <c r="I98" s="412">
        <f t="shared" si="23"/>
        <v>7172350</v>
      </c>
      <c r="J98" s="412">
        <f t="shared" si="23"/>
        <v>4330000</v>
      </c>
      <c r="K98" s="412">
        <f t="shared" si="23"/>
        <v>687650</v>
      </c>
      <c r="L98" s="412">
        <f t="shared" si="23"/>
        <v>0</v>
      </c>
      <c r="M98" s="412">
        <f t="shared" si="23"/>
        <v>61000</v>
      </c>
      <c r="N98" s="412">
        <f t="shared" si="23"/>
        <v>0</v>
      </c>
      <c r="O98" s="412">
        <f t="shared" si="23"/>
        <v>61000</v>
      </c>
      <c r="P98" s="412">
        <f t="shared" si="23"/>
        <v>0</v>
      </c>
      <c r="Q98" s="412">
        <f t="shared" si="23"/>
        <v>0</v>
      </c>
      <c r="R98" s="412">
        <f t="shared" si="23"/>
        <v>0</v>
      </c>
      <c r="S98" s="412">
        <f t="shared" si="23"/>
        <v>0</v>
      </c>
      <c r="T98" s="412">
        <f t="shared" si="23"/>
        <v>7233350</v>
      </c>
      <c r="U98" s="2"/>
    </row>
    <row r="99" spans="1:21" s="118" customFormat="1" ht="41.25" customHeight="1">
      <c r="A99" s="219" t="s">
        <v>343</v>
      </c>
      <c r="B99" s="319">
        <v>4030</v>
      </c>
      <c r="C99" s="219" t="s">
        <v>221</v>
      </c>
      <c r="D99" s="517" t="s">
        <v>344</v>
      </c>
      <c r="E99" s="518"/>
      <c r="F99" s="518"/>
      <c r="G99" s="519"/>
      <c r="H99" s="410">
        <v>1616740</v>
      </c>
      <c r="I99" s="410">
        <v>1616740</v>
      </c>
      <c r="J99" s="410">
        <v>980000</v>
      </c>
      <c r="K99" s="410">
        <v>164340</v>
      </c>
      <c r="L99" s="410"/>
      <c r="M99" s="410">
        <v>14000</v>
      </c>
      <c r="N99" s="410"/>
      <c r="O99" s="410">
        <v>14000</v>
      </c>
      <c r="P99" s="410"/>
      <c r="Q99" s="410"/>
      <c r="R99" s="410"/>
      <c r="S99" s="410"/>
      <c r="T99" s="411">
        <f aca="true" t="shared" si="24" ref="T99:T107">H99+M99</f>
        <v>1630740</v>
      </c>
      <c r="U99" s="117"/>
    </row>
    <row r="100" spans="1:21" ht="41.25" customHeight="1">
      <c r="A100" s="203" t="s">
        <v>262</v>
      </c>
      <c r="B100" s="342">
        <v>4040</v>
      </c>
      <c r="C100" s="203" t="s">
        <v>221</v>
      </c>
      <c r="D100" s="533" t="s">
        <v>222</v>
      </c>
      <c r="E100" s="534"/>
      <c r="F100" s="534"/>
      <c r="G100" s="535"/>
      <c r="H100" s="414">
        <v>840350</v>
      </c>
      <c r="I100" s="414">
        <v>840350</v>
      </c>
      <c r="J100" s="414">
        <v>500000</v>
      </c>
      <c r="K100" s="414">
        <v>44950</v>
      </c>
      <c r="L100" s="414"/>
      <c r="M100" s="414">
        <v>12000</v>
      </c>
      <c r="N100" s="414"/>
      <c r="O100" s="414">
        <v>12000</v>
      </c>
      <c r="P100" s="414"/>
      <c r="Q100" s="414"/>
      <c r="R100" s="414"/>
      <c r="S100" s="414"/>
      <c r="T100" s="411">
        <f t="shared" si="24"/>
        <v>852350</v>
      </c>
      <c r="U100" s="2"/>
    </row>
    <row r="101" spans="1:21" ht="63.75" customHeight="1">
      <c r="A101" s="203" t="s">
        <v>263</v>
      </c>
      <c r="B101" s="342">
        <v>4060</v>
      </c>
      <c r="C101" s="203" t="s">
        <v>105</v>
      </c>
      <c r="D101" s="533" t="s">
        <v>223</v>
      </c>
      <c r="E101" s="534"/>
      <c r="F101" s="534"/>
      <c r="G101" s="535"/>
      <c r="H101" s="414">
        <v>4285260</v>
      </c>
      <c r="I101" s="414">
        <v>4285260</v>
      </c>
      <c r="J101" s="414">
        <v>2850000</v>
      </c>
      <c r="K101" s="414">
        <v>478360</v>
      </c>
      <c r="L101" s="414"/>
      <c r="M101" s="414">
        <v>35000</v>
      </c>
      <c r="N101" s="414"/>
      <c r="O101" s="414">
        <v>35000</v>
      </c>
      <c r="P101" s="414"/>
      <c r="Q101" s="414"/>
      <c r="R101" s="414"/>
      <c r="S101" s="414"/>
      <c r="T101" s="411">
        <f t="shared" si="24"/>
        <v>4320260</v>
      </c>
      <c r="U101" s="2"/>
    </row>
    <row r="102" spans="1:21" ht="41.25" customHeight="1">
      <c r="A102" s="203" t="s">
        <v>264</v>
      </c>
      <c r="B102" s="342">
        <v>4082</v>
      </c>
      <c r="C102" s="203" t="s">
        <v>216</v>
      </c>
      <c r="D102" s="517" t="s">
        <v>217</v>
      </c>
      <c r="E102" s="518"/>
      <c r="F102" s="518"/>
      <c r="G102" s="519"/>
      <c r="H102" s="414">
        <v>430000</v>
      </c>
      <c r="I102" s="414">
        <v>430000</v>
      </c>
      <c r="J102" s="414"/>
      <c r="K102" s="414"/>
      <c r="L102" s="414"/>
      <c r="M102" s="414"/>
      <c r="N102" s="414"/>
      <c r="O102" s="414"/>
      <c r="P102" s="414"/>
      <c r="Q102" s="414"/>
      <c r="R102" s="414"/>
      <c r="S102" s="414"/>
      <c r="T102" s="411">
        <f t="shared" si="24"/>
        <v>430000</v>
      </c>
      <c r="U102" s="2"/>
    </row>
    <row r="103" spans="1:21" s="1" customFormat="1" ht="41.25" customHeight="1">
      <c r="A103" s="269" t="s">
        <v>140</v>
      </c>
      <c r="B103" s="286">
        <v>5000</v>
      </c>
      <c r="C103" s="269" t="s">
        <v>140</v>
      </c>
      <c r="D103" s="520" t="s">
        <v>147</v>
      </c>
      <c r="E103" s="521"/>
      <c r="F103" s="521"/>
      <c r="G103" s="522"/>
      <c r="H103" s="412">
        <f>H104+H105+H106+H107</f>
        <v>1711000</v>
      </c>
      <c r="I103" s="412">
        <f aca="true" t="shared" si="25" ref="I103:T103">I104+I105+I106+I107</f>
        <v>1711000</v>
      </c>
      <c r="J103" s="412">
        <f t="shared" si="25"/>
        <v>1000000</v>
      </c>
      <c r="K103" s="412">
        <f t="shared" si="25"/>
        <v>0</v>
      </c>
      <c r="L103" s="412">
        <f t="shared" si="25"/>
        <v>0</v>
      </c>
      <c r="M103" s="412">
        <f t="shared" si="25"/>
        <v>0</v>
      </c>
      <c r="N103" s="412">
        <f t="shared" si="25"/>
        <v>0</v>
      </c>
      <c r="O103" s="412">
        <f t="shared" si="25"/>
        <v>0</v>
      </c>
      <c r="P103" s="412">
        <f t="shared" si="25"/>
        <v>0</v>
      </c>
      <c r="Q103" s="412">
        <f t="shared" si="25"/>
        <v>0</v>
      </c>
      <c r="R103" s="412">
        <f t="shared" si="25"/>
        <v>0</v>
      </c>
      <c r="S103" s="412">
        <f t="shared" si="25"/>
        <v>0</v>
      </c>
      <c r="T103" s="412">
        <f t="shared" si="25"/>
        <v>1711000</v>
      </c>
      <c r="U103" s="3"/>
    </row>
    <row r="104" spans="1:21" s="1" customFormat="1" ht="62.25" customHeight="1">
      <c r="A104" s="203" t="s">
        <v>265</v>
      </c>
      <c r="B104" s="342">
        <v>5011</v>
      </c>
      <c r="C104" s="203" t="s">
        <v>106</v>
      </c>
      <c r="D104" s="533" t="s">
        <v>224</v>
      </c>
      <c r="E104" s="534"/>
      <c r="F104" s="534"/>
      <c r="G104" s="535"/>
      <c r="H104" s="414">
        <v>227500</v>
      </c>
      <c r="I104" s="414">
        <v>227500</v>
      </c>
      <c r="J104" s="414"/>
      <c r="K104" s="414"/>
      <c r="L104" s="414"/>
      <c r="M104" s="414"/>
      <c r="N104" s="414"/>
      <c r="O104" s="414"/>
      <c r="P104" s="414"/>
      <c r="Q104" s="414"/>
      <c r="R104" s="414"/>
      <c r="S104" s="431"/>
      <c r="T104" s="411">
        <f t="shared" si="24"/>
        <v>227500</v>
      </c>
      <c r="U104" s="3"/>
    </row>
    <row r="105" spans="1:21" s="1" customFormat="1" ht="54" customHeight="1">
      <c r="A105" s="203" t="s">
        <v>266</v>
      </c>
      <c r="B105" s="342">
        <v>5012</v>
      </c>
      <c r="C105" s="203" t="s">
        <v>106</v>
      </c>
      <c r="D105" s="533" t="s">
        <v>225</v>
      </c>
      <c r="E105" s="534"/>
      <c r="F105" s="534"/>
      <c r="G105" s="535"/>
      <c r="H105" s="414">
        <v>72500</v>
      </c>
      <c r="I105" s="414">
        <v>72500</v>
      </c>
      <c r="J105" s="414"/>
      <c r="K105" s="414"/>
      <c r="L105" s="414"/>
      <c r="M105" s="414"/>
      <c r="N105" s="414"/>
      <c r="O105" s="414"/>
      <c r="P105" s="414"/>
      <c r="Q105" s="414"/>
      <c r="R105" s="414"/>
      <c r="S105" s="431"/>
      <c r="T105" s="411">
        <f t="shared" si="24"/>
        <v>72500</v>
      </c>
      <c r="U105" s="3"/>
    </row>
    <row r="106" spans="1:21" ht="73.5" customHeight="1">
      <c r="A106" s="203" t="s">
        <v>267</v>
      </c>
      <c r="B106" s="342">
        <v>5031</v>
      </c>
      <c r="C106" s="203" t="s">
        <v>106</v>
      </c>
      <c r="D106" s="533" t="s">
        <v>226</v>
      </c>
      <c r="E106" s="534"/>
      <c r="F106" s="534"/>
      <c r="G106" s="535"/>
      <c r="H106" s="414">
        <v>1411000</v>
      </c>
      <c r="I106" s="414">
        <v>1411000</v>
      </c>
      <c r="J106" s="414">
        <v>1000000</v>
      </c>
      <c r="K106" s="414"/>
      <c r="L106" s="414"/>
      <c r="M106" s="414"/>
      <c r="N106" s="414"/>
      <c r="O106" s="414"/>
      <c r="P106" s="414"/>
      <c r="Q106" s="414"/>
      <c r="R106" s="414"/>
      <c r="S106" s="414"/>
      <c r="T106" s="411">
        <f t="shared" si="24"/>
        <v>1411000</v>
      </c>
      <c r="U106" s="2"/>
    </row>
    <row r="107" spans="1:21" ht="73.5" customHeight="1" hidden="1">
      <c r="A107" s="203" t="s">
        <v>415</v>
      </c>
      <c r="B107" s="342">
        <v>5045</v>
      </c>
      <c r="C107" s="203" t="s">
        <v>106</v>
      </c>
      <c r="D107" s="533" t="s">
        <v>416</v>
      </c>
      <c r="E107" s="534"/>
      <c r="F107" s="534"/>
      <c r="G107" s="535"/>
      <c r="H107" s="414"/>
      <c r="I107" s="414"/>
      <c r="J107" s="414"/>
      <c r="K107" s="414"/>
      <c r="L107" s="414"/>
      <c r="M107" s="414"/>
      <c r="N107" s="414"/>
      <c r="O107" s="414"/>
      <c r="P107" s="414"/>
      <c r="Q107" s="414"/>
      <c r="R107" s="414"/>
      <c r="S107" s="414"/>
      <c r="T107" s="411">
        <f t="shared" si="24"/>
        <v>0</v>
      </c>
      <c r="U107" s="2"/>
    </row>
    <row r="108" spans="1:21" ht="73.5" customHeight="1">
      <c r="A108" s="269" t="s">
        <v>140</v>
      </c>
      <c r="B108" s="286">
        <v>7000</v>
      </c>
      <c r="C108" s="269" t="s">
        <v>140</v>
      </c>
      <c r="D108" s="536" t="s">
        <v>181</v>
      </c>
      <c r="E108" s="536"/>
      <c r="F108" s="536"/>
      <c r="G108" s="536"/>
      <c r="H108" s="412">
        <f>H110+H113</f>
        <v>0</v>
      </c>
      <c r="I108" s="412">
        <f>I110+I113</f>
        <v>0</v>
      </c>
      <c r="J108" s="412">
        <f>J110+J113</f>
        <v>0</v>
      </c>
      <c r="K108" s="412">
        <f>K110+K113</f>
        <v>0</v>
      </c>
      <c r="L108" s="412">
        <f>L110+L113</f>
        <v>0</v>
      </c>
      <c r="M108" s="412">
        <f aca="true" t="shared" si="26" ref="M108:T108">SUM(M110:M113)</f>
        <v>11908000</v>
      </c>
      <c r="N108" s="412">
        <f t="shared" si="26"/>
        <v>11908000</v>
      </c>
      <c r="O108" s="412">
        <f t="shared" si="26"/>
        <v>0</v>
      </c>
      <c r="P108" s="412">
        <f t="shared" si="26"/>
        <v>0</v>
      </c>
      <c r="Q108" s="412">
        <f t="shared" si="26"/>
        <v>0</v>
      </c>
      <c r="R108" s="412">
        <f t="shared" si="26"/>
        <v>11908000</v>
      </c>
      <c r="S108" s="412">
        <f t="shared" si="26"/>
        <v>0</v>
      </c>
      <c r="T108" s="412">
        <f t="shared" si="26"/>
        <v>11908000</v>
      </c>
      <c r="U108" s="2"/>
    </row>
    <row r="109" spans="1:21" ht="51" customHeight="1" hidden="1">
      <c r="A109" s="333" t="s">
        <v>268</v>
      </c>
      <c r="B109" s="334" t="s">
        <v>188</v>
      </c>
      <c r="C109" s="334"/>
      <c r="D109" s="537" t="s">
        <v>227</v>
      </c>
      <c r="E109" s="538"/>
      <c r="F109" s="538"/>
      <c r="G109" s="539"/>
      <c r="H109" s="432">
        <f>H110</f>
        <v>0</v>
      </c>
      <c r="I109" s="432">
        <f>I110</f>
        <v>0</v>
      </c>
      <c r="J109" s="432">
        <f>J110</f>
        <v>0</v>
      </c>
      <c r="K109" s="432">
        <f>K110</f>
        <v>0</v>
      </c>
      <c r="L109" s="432">
        <f>L110</f>
        <v>0</v>
      </c>
      <c r="M109" s="432">
        <f aca="true" t="shared" si="27" ref="M109:R109">M110+M111</f>
        <v>5725000</v>
      </c>
      <c r="N109" s="432">
        <f>N110+N111</f>
        <v>5725000</v>
      </c>
      <c r="O109" s="432">
        <f t="shared" si="27"/>
        <v>0</v>
      </c>
      <c r="P109" s="432">
        <f t="shared" si="27"/>
        <v>0</v>
      </c>
      <c r="Q109" s="432">
        <f t="shared" si="27"/>
        <v>0</v>
      </c>
      <c r="R109" s="432">
        <f t="shared" si="27"/>
        <v>5725000</v>
      </c>
      <c r="S109" s="433"/>
      <c r="T109" s="416">
        <f>H109+M109</f>
        <v>5725000</v>
      </c>
      <c r="U109" s="2"/>
    </row>
    <row r="110" spans="1:21" ht="38.25" customHeight="1">
      <c r="A110" s="203" t="s">
        <v>269</v>
      </c>
      <c r="B110" s="219" t="s">
        <v>228</v>
      </c>
      <c r="C110" s="219" t="s">
        <v>108</v>
      </c>
      <c r="D110" s="532" t="s">
        <v>229</v>
      </c>
      <c r="E110" s="532"/>
      <c r="F110" s="532"/>
      <c r="G110" s="532"/>
      <c r="H110" s="414"/>
      <c r="I110" s="414"/>
      <c r="J110" s="414"/>
      <c r="K110" s="414"/>
      <c r="L110" s="414"/>
      <c r="M110" s="414">
        <v>5530000</v>
      </c>
      <c r="N110" s="414">
        <v>5530000</v>
      </c>
      <c r="O110" s="414"/>
      <c r="P110" s="414"/>
      <c r="Q110" s="414"/>
      <c r="R110" s="414">
        <v>5530000</v>
      </c>
      <c r="S110" s="414"/>
      <c r="T110" s="411">
        <f>H110+M110</f>
        <v>5530000</v>
      </c>
      <c r="U110" s="2"/>
    </row>
    <row r="111" spans="1:21" ht="53.25" customHeight="1">
      <c r="A111" s="203" t="s">
        <v>326</v>
      </c>
      <c r="B111" s="219" t="s">
        <v>327</v>
      </c>
      <c r="C111" s="219" t="s">
        <v>108</v>
      </c>
      <c r="D111" s="532" t="s">
        <v>406</v>
      </c>
      <c r="E111" s="532"/>
      <c r="F111" s="532"/>
      <c r="G111" s="532"/>
      <c r="H111" s="414"/>
      <c r="I111" s="414"/>
      <c r="J111" s="414"/>
      <c r="K111" s="414"/>
      <c r="L111" s="414"/>
      <c r="M111" s="414">
        <v>195000</v>
      </c>
      <c r="N111" s="414">
        <v>195000</v>
      </c>
      <c r="O111" s="414"/>
      <c r="P111" s="414"/>
      <c r="Q111" s="414"/>
      <c r="R111" s="414">
        <v>195000</v>
      </c>
      <c r="S111" s="414"/>
      <c r="T111" s="411">
        <f>H111+M111</f>
        <v>195000</v>
      </c>
      <c r="U111" s="2"/>
    </row>
    <row r="112" spans="1:21" ht="72" customHeight="1">
      <c r="A112" s="203" t="s">
        <v>319</v>
      </c>
      <c r="B112" s="219" t="s">
        <v>320</v>
      </c>
      <c r="C112" s="219" t="s">
        <v>107</v>
      </c>
      <c r="D112" s="532" t="s">
        <v>321</v>
      </c>
      <c r="E112" s="532"/>
      <c r="F112" s="532"/>
      <c r="G112" s="532"/>
      <c r="H112" s="414"/>
      <c r="I112" s="414"/>
      <c r="J112" s="414"/>
      <c r="K112" s="414"/>
      <c r="L112" s="414"/>
      <c r="M112" s="414">
        <v>6183000</v>
      </c>
      <c r="N112" s="414">
        <v>6183000</v>
      </c>
      <c r="O112" s="414"/>
      <c r="P112" s="414"/>
      <c r="Q112" s="414"/>
      <c r="R112" s="414">
        <v>6183000</v>
      </c>
      <c r="S112" s="414"/>
      <c r="T112" s="411">
        <f>H112+M112</f>
        <v>6183000</v>
      </c>
      <c r="U112" s="2"/>
    </row>
    <row r="113" spans="1:21" ht="27.75" customHeight="1" hidden="1">
      <c r="A113" s="203" t="s">
        <v>291</v>
      </c>
      <c r="B113" s="219" t="s">
        <v>292</v>
      </c>
      <c r="C113" s="219" t="s">
        <v>107</v>
      </c>
      <c r="D113" s="532" t="s">
        <v>293</v>
      </c>
      <c r="E113" s="532"/>
      <c r="F113" s="532"/>
      <c r="G113" s="532"/>
      <c r="H113" s="414"/>
      <c r="I113" s="414"/>
      <c r="J113" s="414"/>
      <c r="K113" s="414"/>
      <c r="L113" s="414"/>
      <c r="M113" s="414"/>
      <c r="N113" s="414"/>
      <c r="O113" s="414"/>
      <c r="P113" s="414"/>
      <c r="Q113" s="414"/>
      <c r="R113" s="414"/>
      <c r="S113" s="414"/>
      <c r="T113" s="411">
        <f>H113+M113</f>
        <v>0</v>
      </c>
      <c r="U113" s="2"/>
    </row>
    <row r="114" spans="1:20" s="186" customFormat="1" ht="44.25" customHeight="1" thickBot="1">
      <c r="A114" s="187" t="s">
        <v>390</v>
      </c>
      <c r="B114" s="188"/>
      <c r="C114" s="188"/>
      <c r="D114" s="571" t="s">
        <v>163</v>
      </c>
      <c r="E114" s="572"/>
      <c r="F114" s="572"/>
      <c r="G114" s="573"/>
      <c r="H114" s="434">
        <f aca="true" t="shared" si="28" ref="H114:T114">H20+H81</f>
        <v>165598920</v>
      </c>
      <c r="I114" s="434">
        <f t="shared" si="28"/>
        <v>157759920</v>
      </c>
      <c r="J114" s="435">
        <f t="shared" si="28"/>
        <v>85855210</v>
      </c>
      <c r="K114" s="435">
        <f t="shared" si="28"/>
        <v>11347300</v>
      </c>
      <c r="L114" s="435">
        <f t="shared" si="28"/>
        <v>7839000</v>
      </c>
      <c r="M114" s="435">
        <f t="shared" si="28"/>
        <v>23494100</v>
      </c>
      <c r="N114" s="435">
        <f t="shared" si="28"/>
        <v>16380300</v>
      </c>
      <c r="O114" s="435">
        <f t="shared" si="28"/>
        <v>5605000</v>
      </c>
      <c r="P114" s="435">
        <f t="shared" si="28"/>
        <v>290000</v>
      </c>
      <c r="Q114" s="435">
        <f t="shared" si="28"/>
        <v>0</v>
      </c>
      <c r="R114" s="435">
        <f t="shared" si="28"/>
        <v>17879100</v>
      </c>
      <c r="S114" s="435" t="e">
        <f t="shared" si="28"/>
        <v>#REF!</v>
      </c>
      <c r="T114" s="435">
        <f t="shared" si="28"/>
        <v>189093020</v>
      </c>
    </row>
    <row r="115" spans="2:21" ht="23.25">
      <c r="B115" s="52"/>
      <c r="C115" s="52"/>
      <c r="D115" s="52"/>
      <c r="E115" s="52"/>
      <c r="F115" s="52"/>
      <c r="G115" s="52"/>
      <c r="H115" s="436"/>
      <c r="I115" s="436"/>
      <c r="J115" s="436"/>
      <c r="K115" s="436"/>
      <c r="L115" s="436"/>
      <c r="M115" s="436"/>
      <c r="N115" s="436"/>
      <c r="O115" s="436"/>
      <c r="P115" s="436"/>
      <c r="Q115" s="436"/>
      <c r="R115" s="436"/>
      <c r="S115" s="436"/>
      <c r="T115" s="436"/>
      <c r="U115" s="2"/>
    </row>
    <row r="116" spans="2:21" ht="57" customHeight="1">
      <c r="B116" s="111" t="s">
        <v>325</v>
      </c>
      <c r="C116" s="52"/>
      <c r="D116" s="52"/>
      <c r="E116" s="4"/>
      <c r="F116" s="52"/>
      <c r="G116" s="52"/>
      <c r="H116" s="436"/>
      <c r="I116" s="436"/>
      <c r="J116" s="436"/>
      <c r="K116" s="436"/>
      <c r="L116" s="111" t="s">
        <v>386</v>
      </c>
      <c r="M116" s="436"/>
      <c r="N116" s="436"/>
      <c r="O116" s="436"/>
      <c r="P116" s="436"/>
      <c r="Q116" s="436"/>
      <c r="R116" s="436"/>
      <c r="S116" s="436"/>
      <c r="T116" s="436"/>
      <c r="U116" s="2"/>
    </row>
    <row r="117" spans="2:20" ht="23.25">
      <c r="B117" s="4"/>
      <c r="C117" s="4"/>
      <c r="D117" s="53"/>
      <c r="E117" s="53"/>
      <c r="F117" s="53"/>
      <c r="G117" s="53"/>
      <c r="H117" s="436"/>
      <c r="I117" s="436"/>
      <c r="J117" s="436"/>
      <c r="K117" s="436"/>
      <c r="L117" s="436"/>
      <c r="M117" s="436"/>
      <c r="N117" s="436"/>
      <c r="O117" s="436"/>
      <c r="P117" s="436"/>
      <c r="Q117" s="436"/>
      <c r="R117" s="436"/>
      <c r="S117" s="436"/>
      <c r="T117" s="436"/>
    </row>
    <row r="118" spans="2:20" ht="23.25">
      <c r="B118" s="4"/>
      <c r="C118" s="4"/>
      <c r="D118" s="53"/>
      <c r="E118" s="53"/>
      <c r="F118" s="53"/>
      <c r="G118" s="53"/>
      <c r="H118" s="436"/>
      <c r="I118" s="436"/>
      <c r="J118" s="436"/>
      <c r="K118" s="436"/>
      <c r="L118" s="436"/>
      <c r="M118" s="436"/>
      <c r="N118" s="436"/>
      <c r="O118" s="436"/>
      <c r="P118" s="436"/>
      <c r="Q118" s="436"/>
      <c r="R118" s="436"/>
      <c r="S118" s="436"/>
      <c r="T118" s="436"/>
    </row>
  </sheetData>
  <sheetProtection/>
  <mergeCells count="122">
    <mergeCell ref="D78:G78"/>
    <mergeCell ref="D75:G75"/>
    <mergeCell ref="D59:G59"/>
    <mergeCell ref="D61:G61"/>
    <mergeCell ref="D74:G74"/>
    <mergeCell ref="D67:G67"/>
    <mergeCell ref="D73:G73"/>
    <mergeCell ref="D69:G69"/>
    <mergeCell ref="D70:G70"/>
    <mergeCell ref="D71:G71"/>
    <mergeCell ref="D103:G103"/>
    <mergeCell ref="D83:G83"/>
    <mergeCell ref="D113:G113"/>
    <mergeCell ref="D45:G45"/>
    <mergeCell ref="D46:G46"/>
    <mergeCell ref="D96:G96"/>
    <mergeCell ref="D97:G97"/>
    <mergeCell ref="D64:G64"/>
    <mergeCell ref="D77:G77"/>
    <mergeCell ref="D66:G66"/>
    <mergeCell ref="D85:G85"/>
    <mergeCell ref="D84:G84"/>
    <mergeCell ref="D82:G82"/>
    <mergeCell ref="D86:G86"/>
    <mergeCell ref="D93:G93"/>
    <mergeCell ref="D81:G81"/>
    <mergeCell ref="D91:G91"/>
    <mergeCell ref="D32:G32"/>
    <mergeCell ref="D41:G41"/>
    <mergeCell ref="D49:G49"/>
    <mergeCell ref="D51:G51"/>
    <mergeCell ref="D58:G58"/>
    <mergeCell ref="D48:G48"/>
    <mergeCell ref="D44:G44"/>
    <mergeCell ref="D42:G42"/>
    <mergeCell ref="D47:G47"/>
    <mergeCell ref="D40:G40"/>
    <mergeCell ref="H10:L11"/>
    <mergeCell ref="N12:N17"/>
    <mergeCell ref="J12:K12"/>
    <mergeCell ref="J14:J17"/>
    <mergeCell ref="D25:G25"/>
    <mergeCell ref="K14:K17"/>
    <mergeCell ref="D24:G24"/>
    <mergeCell ref="M12:M17"/>
    <mergeCell ref="O1:T1"/>
    <mergeCell ref="S14:S17"/>
    <mergeCell ref="T10:T17"/>
    <mergeCell ref="M9:S9"/>
    <mergeCell ref="Q4:T4"/>
    <mergeCell ref="R12:R17"/>
    <mergeCell ref="G7:M7"/>
    <mergeCell ref="G6:M6"/>
    <mergeCell ref="P14:P17"/>
    <mergeCell ref="M10:S11"/>
    <mergeCell ref="Q6:T6"/>
    <mergeCell ref="P3:T3"/>
    <mergeCell ref="D18:G18"/>
    <mergeCell ref="D21:G21"/>
    <mergeCell ref="D19:G19"/>
    <mergeCell ref="D20:G20"/>
    <mergeCell ref="Q14:Q17"/>
    <mergeCell ref="O12:O17"/>
    <mergeCell ref="I12:I17"/>
    <mergeCell ref="P12:Q12"/>
    <mergeCell ref="D114:G114"/>
    <mergeCell ref="D94:G94"/>
    <mergeCell ref="D95:G95"/>
    <mergeCell ref="D106:G106"/>
    <mergeCell ref="D100:G100"/>
    <mergeCell ref="L12:L17"/>
    <mergeCell ref="D28:G28"/>
    <mergeCell ref="D50:G50"/>
    <mergeCell ref="D65:G65"/>
    <mergeCell ref="D68:G68"/>
    <mergeCell ref="A10:A17"/>
    <mergeCell ref="B10:B17"/>
    <mergeCell ref="C10:C17"/>
    <mergeCell ref="D10:G17"/>
    <mergeCell ref="D36:G36"/>
    <mergeCell ref="D26:G26"/>
    <mergeCell ref="D31:G31"/>
    <mergeCell ref="D29:G29"/>
    <mergeCell ref="D30:G30"/>
    <mergeCell ref="D33:G33"/>
    <mergeCell ref="D27:G27"/>
    <mergeCell ref="D35:G35"/>
    <mergeCell ref="D39:G39"/>
    <mergeCell ref="D104:G104"/>
    <mergeCell ref="H12:H17"/>
    <mergeCell ref="D57:G57"/>
    <mergeCell ref="D63:G63"/>
    <mergeCell ref="D56:G56"/>
    <mergeCell ref="D54:G54"/>
    <mergeCell ref="D55:G55"/>
    <mergeCell ref="D43:G43"/>
    <mergeCell ref="D76:G76"/>
    <mergeCell ref="D101:G101"/>
    <mergeCell ref="D79:G79"/>
    <mergeCell ref="D92:G92"/>
    <mergeCell ref="D99:G99"/>
    <mergeCell ref="D88:G88"/>
    <mergeCell ref="D87:G87"/>
    <mergeCell ref="D53:G53"/>
    <mergeCell ref="D80:G80"/>
    <mergeCell ref="D112:G112"/>
    <mergeCell ref="D107:G107"/>
    <mergeCell ref="D111:G111"/>
    <mergeCell ref="D110:G110"/>
    <mergeCell ref="D108:G108"/>
    <mergeCell ref="D105:G105"/>
    <mergeCell ref="D109:G109"/>
    <mergeCell ref="D34:G34"/>
    <mergeCell ref="D72:G72"/>
    <mergeCell ref="D60:G60"/>
    <mergeCell ref="D98:G98"/>
    <mergeCell ref="D102:G102"/>
    <mergeCell ref="D37:G37"/>
    <mergeCell ref="D38:G38"/>
    <mergeCell ref="D90:G90"/>
    <mergeCell ref="D89:G89"/>
    <mergeCell ref="D52:G52"/>
  </mergeCells>
  <printOptions/>
  <pageMargins left="0.7874015748031497" right="0.7874015748031497" top="1.1811023622047245" bottom="0.3937007874015748" header="0.2362204724409449" footer="0.5118110236220472"/>
  <pageSetup horizontalDpi="600" verticalDpi="600" orientation="landscape" paperSize="9" scale="27" r:id="rId1"/>
  <rowBreaks count="2" manualBreakCount="2">
    <brk id="44" max="19" man="1"/>
    <brk id="80" max="19" man="1"/>
  </rowBreaks>
</worksheet>
</file>

<file path=xl/worksheets/sheet4.xml><?xml version="1.0" encoding="utf-8"?>
<worksheet xmlns="http://schemas.openxmlformats.org/spreadsheetml/2006/main" xmlns:r="http://schemas.openxmlformats.org/officeDocument/2006/relationships">
  <dimension ref="A1:P20"/>
  <sheetViews>
    <sheetView view="pageBreakPreview" zoomScale="75" zoomScaleNormal="75" zoomScaleSheetLayoutView="75" zoomScalePageLayoutView="0" workbookViewId="0" topLeftCell="A1">
      <selection activeCell="L3" sqref="L3:P3"/>
    </sheetView>
  </sheetViews>
  <sheetFormatPr defaultColWidth="9.00390625" defaultRowHeight="12.75"/>
  <cols>
    <col min="1" max="1" width="17.00390625" style="0" customWidth="1"/>
    <col min="2" max="2" width="18.75390625" style="0" customWidth="1"/>
    <col min="3" max="3" width="17.375" style="0" customWidth="1"/>
    <col min="4" max="4" width="31.125" style="0" customWidth="1"/>
    <col min="5" max="5" width="12.125" style="0" customWidth="1"/>
    <col min="6" max="6" width="12.75390625" style="0" customWidth="1"/>
    <col min="7" max="7" width="13.375" style="0" customWidth="1"/>
    <col min="8" max="8" width="12.375" style="0" customWidth="1"/>
    <col min="9" max="9" width="11.375" style="0" customWidth="1"/>
    <col min="11" max="11" width="10.875" style="0" customWidth="1"/>
    <col min="12" max="12" width="13.00390625" style="0" customWidth="1"/>
    <col min="13" max="13" width="13.625" style="0" customWidth="1"/>
    <col min="14" max="14" width="10.875" style="0" customWidth="1"/>
    <col min="15" max="15" width="10.125" style="0" customWidth="1"/>
    <col min="16" max="16" width="14.375" style="0" customWidth="1"/>
  </cols>
  <sheetData>
    <row r="1" spans="13:16" ht="15.75">
      <c r="M1" s="87"/>
      <c r="N1" s="87" t="s">
        <v>136</v>
      </c>
      <c r="O1" s="87"/>
      <c r="P1" s="87"/>
    </row>
    <row r="2" spans="12:16" ht="100.5" customHeight="1">
      <c r="L2" s="471" t="s">
        <v>508</v>
      </c>
      <c r="M2" s="471"/>
      <c r="N2" s="471"/>
      <c r="O2" s="471"/>
      <c r="P2" s="471"/>
    </row>
    <row r="3" spans="12:16" ht="14.25">
      <c r="L3" s="665"/>
      <c r="M3" s="665"/>
      <c r="N3" s="665"/>
      <c r="O3" s="665"/>
      <c r="P3" s="665"/>
    </row>
    <row r="4" spans="12:16" ht="15">
      <c r="L4" s="647"/>
      <c r="M4" s="647"/>
      <c r="N4" s="647"/>
      <c r="O4" s="647"/>
      <c r="P4" s="647"/>
    </row>
    <row r="5" spans="6:16" ht="20.25">
      <c r="F5" s="500" t="s">
        <v>432</v>
      </c>
      <c r="G5" s="500"/>
      <c r="H5" s="500"/>
      <c r="L5" s="473"/>
      <c r="M5" s="473"/>
      <c r="N5" s="473"/>
      <c r="O5" s="473"/>
      <c r="P5" s="473"/>
    </row>
    <row r="6" spans="1:16" ht="23.25" customHeight="1">
      <c r="A6" s="657" t="s">
        <v>431</v>
      </c>
      <c r="B6" s="657"/>
      <c r="C6" s="657"/>
      <c r="D6" s="657"/>
      <c r="E6" s="657"/>
      <c r="F6" s="657"/>
      <c r="G6" s="657"/>
      <c r="H6" s="657"/>
      <c r="I6" s="657"/>
      <c r="J6" s="657"/>
      <c r="K6" s="657"/>
      <c r="L6" s="657"/>
      <c r="M6" s="657"/>
      <c r="N6" s="657"/>
      <c r="O6" s="657"/>
      <c r="P6" s="657"/>
    </row>
    <row r="7" spans="1:16" ht="20.25">
      <c r="A7" s="658"/>
      <c r="B7" s="658"/>
      <c r="C7" s="658"/>
      <c r="D7" s="658"/>
      <c r="E7" s="658"/>
      <c r="F7" s="658"/>
      <c r="G7" s="658"/>
      <c r="H7" s="658"/>
      <c r="I7" s="658"/>
      <c r="J7" s="658"/>
      <c r="K7" s="658"/>
      <c r="L7" s="658"/>
      <c r="M7" s="658"/>
      <c r="N7" s="658"/>
      <c r="O7" s="658"/>
      <c r="P7" s="658"/>
    </row>
    <row r="8" spans="1:16" ht="18.75" customHeight="1" thickBot="1">
      <c r="A8" s="102"/>
      <c r="B8" s="102"/>
      <c r="C8" s="102"/>
      <c r="D8" s="103"/>
      <c r="E8" s="103"/>
      <c r="F8" s="103"/>
      <c r="G8" s="103"/>
      <c r="H8" s="103"/>
      <c r="I8" s="104"/>
      <c r="J8" s="104"/>
      <c r="K8" s="104"/>
      <c r="L8" s="104"/>
      <c r="M8" s="104"/>
      <c r="N8" s="104"/>
      <c r="O8" s="104"/>
      <c r="P8" s="216" t="s">
        <v>276</v>
      </c>
    </row>
    <row r="9" spans="1:16" ht="12.75" customHeight="1">
      <c r="A9" s="666" t="s">
        <v>338</v>
      </c>
      <c r="B9" s="666" t="s">
        <v>345</v>
      </c>
      <c r="C9" s="666" t="s">
        <v>340</v>
      </c>
      <c r="D9" s="659" t="s">
        <v>346</v>
      </c>
      <c r="E9" s="662" t="s">
        <v>82</v>
      </c>
      <c r="F9" s="663"/>
      <c r="G9" s="663"/>
      <c r="H9" s="664"/>
      <c r="I9" s="648" t="s">
        <v>117</v>
      </c>
      <c r="J9" s="649"/>
      <c r="K9" s="649"/>
      <c r="L9" s="650"/>
      <c r="M9" s="654" t="s">
        <v>118</v>
      </c>
      <c r="N9" s="655"/>
      <c r="O9" s="655"/>
      <c r="P9" s="656"/>
    </row>
    <row r="10" spans="1:16" ht="105" customHeight="1">
      <c r="A10" s="667"/>
      <c r="B10" s="667"/>
      <c r="C10" s="667"/>
      <c r="D10" s="660"/>
      <c r="E10" s="651" t="s">
        <v>422</v>
      </c>
      <c r="F10" s="651" t="s">
        <v>119</v>
      </c>
      <c r="G10" s="651"/>
      <c r="H10" s="652" t="s">
        <v>423</v>
      </c>
      <c r="I10" s="651" t="s">
        <v>422</v>
      </c>
      <c r="J10" s="651" t="s">
        <v>119</v>
      </c>
      <c r="K10" s="651"/>
      <c r="L10" s="652" t="s">
        <v>423</v>
      </c>
      <c r="M10" s="651" t="s">
        <v>422</v>
      </c>
      <c r="N10" s="651" t="s">
        <v>119</v>
      </c>
      <c r="O10" s="651"/>
      <c r="P10" s="652" t="s">
        <v>423</v>
      </c>
    </row>
    <row r="11" spans="1:16" ht="51.75" thickBot="1">
      <c r="A11" s="668"/>
      <c r="B11" s="668"/>
      <c r="C11" s="668"/>
      <c r="D11" s="661"/>
      <c r="E11" s="651"/>
      <c r="F11" s="105" t="s">
        <v>56</v>
      </c>
      <c r="G11" s="105" t="s">
        <v>424</v>
      </c>
      <c r="H11" s="653"/>
      <c r="I11" s="651"/>
      <c r="J11" s="105" t="s">
        <v>56</v>
      </c>
      <c r="K11" s="105" t="s">
        <v>424</v>
      </c>
      <c r="L11" s="653"/>
      <c r="M11" s="651"/>
      <c r="N11" s="105" t="s">
        <v>56</v>
      </c>
      <c r="O11" s="105" t="s">
        <v>424</v>
      </c>
      <c r="P11" s="653"/>
    </row>
    <row r="12" spans="1:16" ht="57" customHeight="1">
      <c r="A12" s="128" t="s">
        <v>94</v>
      </c>
      <c r="B12" s="128"/>
      <c r="C12" s="128"/>
      <c r="D12" s="129" t="s">
        <v>135</v>
      </c>
      <c r="E12" s="157">
        <f>E13</f>
        <v>45000</v>
      </c>
      <c r="F12" s="158"/>
      <c r="G12" s="159"/>
      <c r="H12" s="157">
        <f>H13</f>
        <v>90500</v>
      </c>
      <c r="I12" s="160">
        <f>I13</f>
        <v>0</v>
      </c>
      <c r="J12" s="160">
        <f>J13</f>
        <v>-45500</v>
      </c>
      <c r="K12" s="161"/>
      <c r="L12" s="162">
        <f>L13</f>
        <v>-45500</v>
      </c>
      <c r="M12" s="157">
        <f>M13</f>
        <v>45000</v>
      </c>
      <c r="N12" s="158"/>
      <c r="O12" s="159"/>
      <c r="P12" s="157">
        <f>P13</f>
        <v>45000</v>
      </c>
    </row>
    <row r="13" spans="1:16" ht="77.25" customHeight="1">
      <c r="A13" s="196" t="s">
        <v>115</v>
      </c>
      <c r="B13" s="196" t="s">
        <v>230</v>
      </c>
      <c r="C13" s="196"/>
      <c r="D13" s="197" t="s">
        <v>231</v>
      </c>
      <c r="E13" s="198">
        <f>E14+E15</f>
        <v>45000</v>
      </c>
      <c r="F13" s="198">
        <f aca="true" t="shared" si="0" ref="F13:P13">F14+F15</f>
        <v>45500</v>
      </c>
      <c r="G13" s="198">
        <f t="shared" si="0"/>
        <v>0</v>
      </c>
      <c r="H13" s="198">
        <f t="shared" si="0"/>
        <v>90500</v>
      </c>
      <c r="I13" s="198">
        <f t="shared" si="0"/>
        <v>0</v>
      </c>
      <c r="J13" s="198">
        <f t="shared" si="0"/>
        <v>-45500</v>
      </c>
      <c r="K13" s="198">
        <f t="shared" si="0"/>
        <v>0</v>
      </c>
      <c r="L13" s="198">
        <f t="shared" si="0"/>
        <v>-45500</v>
      </c>
      <c r="M13" s="198">
        <f t="shared" si="0"/>
        <v>45000</v>
      </c>
      <c r="N13" s="198">
        <f t="shared" si="0"/>
        <v>0</v>
      </c>
      <c r="O13" s="198">
        <f t="shared" si="0"/>
        <v>0</v>
      </c>
      <c r="P13" s="198">
        <f t="shared" si="0"/>
        <v>45000</v>
      </c>
    </row>
    <row r="14" spans="1:16" ht="81.75" customHeight="1">
      <c r="A14" s="132" t="s">
        <v>232</v>
      </c>
      <c r="B14" s="132" t="s">
        <v>233</v>
      </c>
      <c r="C14" s="132" t="s">
        <v>120</v>
      </c>
      <c r="D14" s="133" t="s">
        <v>381</v>
      </c>
      <c r="E14" s="156">
        <v>45000</v>
      </c>
      <c r="F14" s="156">
        <v>45500</v>
      </c>
      <c r="G14" s="156"/>
      <c r="H14" s="156">
        <f>E14+F14</f>
        <v>90500</v>
      </c>
      <c r="I14" s="163"/>
      <c r="J14" s="164"/>
      <c r="K14" s="164"/>
      <c r="L14" s="164"/>
      <c r="M14" s="156">
        <f>E14+I14</f>
        <v>45000</v>
      </c>
      <c r="N14" s="156">
        <f>F14+J14</f>
        <v>45500</v>
      </c>
      <c r="O14" s="156"/>
      <c r="P14" s="156">
        <f>M14+N14</f>
        <v>90500</v>
      </c>
    </row>
    <row r="15" spans="1:16" ht="81.75" customHeight="1">
      <c r="A15" s="132" t="s">
        <v>235</v>
      </c>
      <c r="B15" s="132" t="s">
        <v>236</v>
      </c>
      <c r="C15" s="132" t="s">
        <v>120</v>
      </c>
      <c r="D15" s="133" t="s">
        <v>382</v>
      </c>
      <c r="E15" s="156"/>
      <c r="F15" s="156"/>
      <c r="G15" s="156"/>
      <c r="H15" s="156"/>
      <c r="I15" s="163"/>
      <c r="J15" s="164">
        <v>-45500</v>
      </c>
      <c r="K15" s="164"/>
      <c r="L15" s="164">
        <f>I15+J15</f>
        <v>-45500</v>
      </c>
      <c r="M15" s="156">
        <f>E15+I15</f>
        <v>0</v>
      </c>
      <c r="N15" s="156">
        <f>F15+J15</f>
        <v>-45500</v>
      </c>
      <c r="O15" s="156"/>
      <c r="P15" s="156">
        <f>M15+N15</f>
        <v>-45500</v>
      </c>
    </row>
    <row r="16" spans="1:16" ht="21" thickBot="1">
      <c r="A16" s="130"/>
      <c r="B16" s="130"/>
      <c r="C16" s="130"/>
      <c r="D16" s="131" t="s">
        <v>56</v>
      </c>
      <c r="E16" s="169">
        <f>E12</f>
        <v>45000</v>
      </c>
      <c r="F16" s="165"/>
      <c r="G16" s="165"/>
      <c r="H16" s="169">
        <f>H12</f>
        <v>90500</v>
      </c>
      <c r="I16" s="166"/>
      <c r="J16" s="167">
        <f>J12</f>
        <v>-45500</v>
      </c>
      <c r="K16" s="167"/>
      <c r="L16" s="168">
        <f>L12</f>
        <v>-45500</v>
      </c>
      <c r="M16" s="169">
        <f>M12</f>
        <v>45000</v>
      </c>
      <c r="N16" s="165"/>
      <c r="O16" s="165"/>
      <c r="P16" s="169">
        <f>P12</f>
        <v>45000</v>
      </c>
    </row>
    <row r="20" spans="2:14" ht="18">
      <c r="B20" s="478" t="s">
        <v>387</v>
      </c>
      <c r="C20" s="478"/>
      <c r="D20" s="478"/>
      <c r="E20" s="478"/>
      <c r="F20" s="478"/>
      <c r="G20" s="478"/>
      <c r="H20" s="478"/>
      <c r="I20" s="478"/>
      <c r="J20" s="478"/>
      <c r="K20" s="478"/>
      <c r="L20" s="478"/>
      <c r="M20" s="478"/>
      <c r="N20" s="478"/>
    </row>
  </sheetData>
  <sheetProtection/>
  <mergeCells count="24">
    <mergeCell ref="A9:A11"/>
    <mergeCell ref="B9:B11"/>
    <mergeCell ref="C9:C11"/>
    <mergeCell ref="N10:O10"/>
    <mergeCell ref="E10:E11"/>
    <mergeCell ref="M10:M11"/>
    <mergeCell ref="P10:P11"/>
    <mergeCell ref="F5:H5"/>
    <mergeCell ref="L2:P2"/>
    <mergeCell ref="A6:P6"/>
    <mergeCell ref="A7:P7"/>
    <mergeCell ref="D9:D11"/>
    <mergeCell ref="E9:H9"/>
    <mergeCell ref="L3:P3"/>
    <mergeCell ref="L4:P4"/>
    <mergeCell ref="I9:L9"/>
    <mergeCell ref="B20:N20"/>
    <mergeCell ref="L5:P5"/>
    <mergeCell ref="F10:G10"/>
    <mergeCell ref="H10:H11"/>
    <mergeCell ref="L10:L11"/>
    <mergeCell ref="I10:I11"/>
    <mergeCell ref="J10:K10"/>
    <mergeCell ref="M9:P9"/>
  </mergeCells>
  <printOptions/>
  <pageMargins left="1.1811023622047245" right="0.3937007874015748" top="0.7874015748031497" bottom="0.7874015748031497" header="0.5118110236220472" footer="0.5118110236220472"/>
  <pageSetup horizontalDpi="600" verticalDpi="600" orientation="portrait" paperSize="9" scale="37" r:id="rId1"/>
</worksheet>
</file>

<file path=xl/worksheets/sheet5.xml><?xml version="1.0" encoding="utf-8"?>
<worksheet xmlns="http://schemas.openxmlformats.org/spreadsheetml/2006/main" xmlns:r="http://schemas.openxmlformats.org/officeDocument/2006/relationships">
  <dimension ref="A1:R25"/>
  <sheetViews>
    <sheetView view="pageBreakPreview" zoomScale="75" zoomScaleSheetLayoutView="75" zoomScalePageLayoutView="0" workbookViewId="0" topLeftCell="A7">
      <selection activeCell="J20" sqref="J20"/>
    </sheetView>
  </sheetViews>
  <sheetFormatPr defaultColWidth="9.00390625" defaultRowHeight="12.75"/>
  <cols>
    <col min="1" max="1" width="19.00390625" style="0" customWidth="1"/>
    <col min="2" max="2" width="31.625" style="0" customWidth="1"/>
    <col min="3" max="3" width="26.625" style="0" customWidth="1"/>
    <col min="4" max="4" width="27.625" style="0" hidden="1" customWidth="1"/>
    <col min="5" max="5" width="27.375" style="0" customWidth="1"/>
    <col min="6" max="6" width="22.625" style="0" customWidth="1"/>
    <col min="7" max="7" width="18.625" style="0" customWidth="1"/>
    <col min="8" max="8" width="10.875" style="0" hidden="1" customWidth="1"/>
    <col min="9" max="9" width="18.875" style="0" customWidth="1"/>
    <col min="10" max="10" width="17.375" style="0" customWidth="1"/>
    <col min="11" max="11" width="22.875" style="0" customWidth="1"/>
    <col min="12" max="12" width="22.75390625" style="0" hidden="1" customWidth="1"/>
    <col min="13" max="13" width="27.375" style="0" customWidth="1"/>
    <col min="14" max="14" width="22.625" style="0" customWidth="1"/>
    <col min="15" max="15" width="15.125" style="0" hidden="1" customWidth="1"/>
    <col min="16" max="16" width="24.875" style="0" customWidth="1"/>
    <col min="17" max="18" width="9.125" style="0" hidden="1" customWidth="1"/>
  </cols>
  <sheetData>
    <row r="1" spans="12:16" ht="15.75">
      <c r="L1" s="297"/>
      <c r="M1" s="297"/>
      <c r="N1" s="297"/>
      <c r="O1" s="297"/>
      <c r="P1" s="362" t="s">
        <v>58</v>
      </c>
    </row>
    <row r="2" spans="12:18" ht="96" customHeight="1">
      <c r="L2" s="294"/>
      <c r="M2" s="471" t="s">
        <v>505</v>
      </c>
      <c r="N2" s="471"/>
      <c r="O2" s="471"/>
      <c r="P2" s="471"/>
      <c r="Q2" s="471"/>
      <c r="R2" s="238"/>
    </row>
    <row r="3" spans="13:16" ht="14.25">
      <c r="M3" s="678"/>
      <c r="N3" s="678"/>
      <c r="O3" s="678"/>
      <c r="P3" s="678"/>
    </row>
    <row r="4" spans="13:16" ht="14.25">
      <c r="M4" s="678"/>
      <c r="N4" s="678"/>
      <c r="O4" s="678"/>
      <c r="P4" s="678"/>
    </row>
    <row r="5" spans="13:16" ht="14.25">
      <c r="M5" s="669"/>
      <c r="N5" s="669"/>
      <c r="O5" s="669"/>
      <c r="P5" s="669"/>
    </row>
    <row r="6" spans="5:16" ht="29.25" customHeight="1">
      <c r="E6" s="500" t="s">
        <v>433</v>
      </c>
      <c r="F6" s="500"/>
      <c r="G6" s="500"/>
      <c r="H6" s="500"/>
      <c r="I6" s="500"/>
      <c r="J6" s="500"/>
      <c r="K6" s="500"/>
      <c r="M6" s="669"/>
      <c r="N6" s="669"/>
      <c r="O6" s="669"/>
      <c r="P6" s="669"/>
    </row>
    <row r="8" spans="1:16" ht="22.5">
      <c r="A8" s="8"/>
      <c r="B8" s="400"/>
      <c r="C8" s="400"/>
      <c r="D8" s="400"/>
      <c r="E8" s="682" t="s">
        <v>478</v>
      </c>
      <c r="F8" s="682"/>
      <c r="G8" s="682"/>
      <c r="H8" s="682"/>
      <c r="I8" s="682"/>
      <c r="J8" s="682"/>
      <c r="K8" s="682"/>
      <c r="L8" s="400"/>
      <c r="M8" s="400"/>
      <c r="N8" s="327"/>
      <c r="O8" s="327"/>
      <c r="P8" s="324"/>
    </row>
    <row r="9" spans="1:16" ht="20.25">
      <c r="A9" s="8"/>
      <c r="B9" s="8"/>
      <c r="C9" s="8"/>
      <c r="D9" s="8"/>
      <c r="E9" s="8"/>
      <c r="F9" s="8"/>
      <c r="G9" s="8"/>
      <c r="H9" s="8"/>
      <c r="I9" s="8"/>
      <c r="J9" s="8"/>
      <c r="K9" s="8"/>
      <c r="L9" s="8"/>
      <c r="M9" s="8"/>
      <c r="N9" s="8"/>
      <c r="O9" s="8"/>
      <c r="P9" s="214" t="s">
        <v>276</v>
      </c>
    </row>
    <row r="10" spans="1:16" ht="31.5" customHeight="1">
      <c r="A10" s="670" t="s">
        <v>55</v>
      </c>
      <c r="B10" s="671" t="s">
        <v>347</v>
      </c>
      <c r="C10" s="675" t="s">
        <v>434</v>
      </c>
      <c r="D10" s="676"/>
      <c r="E10" s="676"/>
      <c r="F10" s="676"/>
      <c r="G10" s="676"/>
      <c r="H10" s="461"/>
      <c r="I10" s="461"/>
      <c r="J10" s="671" t="s">
        <v>331</v>
      </c>
      <c r="K10" s="679" t="s">
        <v>352</v>
      </c>
      <c r="L10" s="679"/>
      <c r="M10" s="679"/>
      <c r="N10" s="679"/>
      <c r="O10" s="679"/>
      <c r="P10" s="681" t="s">
        <v>331</v>
      </c>
    </row>
    <row r="11" spans="1:16" ht="20.25" customHeight="1">
      <c r="A11" s="670"/>
      <c r="B11" s="671"/>
      <c r="C11" s="490" t="s">
        <v>349</v>
      </c>
      <c r="D11" s="671" t="s">
        <v>290</v>
      </c>
      <c r="E11" s="671"/>
      <c r="F11" s="671"/>
      <c r="G11" s="671"/>
      <c r="H11" s="671"/>
      <c r="I11" s="675"/>
      <c r="J11" s="671"/>
      <c r="K11" s="672" t="s">
        <v>348</v>
      </c>
      <c r="L11" s="679" t="s">
        <v>290</v>
      </c>
      <c r="M11" s="679"/>
      <c r="N11" s="679"/>
      <c r="O11" s="679"/>
      <c r="P11" s="681"/>
    </row>
    <row r="12" spans="1:16" ht="43.5" customHeight="1">
      <c r="A12" s="670"/>
      <c r="B12" s="671"/>
      <c r="C12" s="683"/>
      <c r="D12" s="467" t="s">
        <v>162</v>
      </c>
      <c r="E12" s="675" t="s">
        <v>162</v>
      </c>
      <c r="F12" s="676"/>
      <c r="G12" s="677"/>
      <c r="H12" s="467"/>
      <c r="I12" s="31" t="s">
        <v>393</v>
      </c>
      <c r="J12" s="671"/>
      <c r="K12" s="673"/>
      <c r="L12" s="680" t="s">
        <v>162</v>
      </c>
      <c r="M12" s="680"/>
      <c r="N12" s="680"/>
      <c r="O12" s="88" t="s">
        <v>393</v>
      </c>
      <c r="P12" s="681"/>
    </row>
    <row r="13" spans="1:16" ht="33" customHeight="1">
      <c r="A13" s="670"/>
      <c r="B13" s="671"/>
      <c r="C13" s="491"/>
      <c r="D13" s="466" t="s">
        <v>435</v>
      </c>
      <c r="E13" s="671" t="s">
        <v>435</v>
      </c>
      <c r="F13" s="671"/>
      <c r="G13" s="671"/>
      <c r="H13" s="467"/>
      <c r="I13" s="89" t="s">
        <v>435</v>
      </c>
      <c r="J13" s="671"/>
      <c r="K13" s="674"/>
      <c r="L13" s="675" t="s">
        <v>436</v>
      </c>
      <c r="M13" s="676"/>
      <c r="N13" s="676"/>
      <c r="O13" s="677"/>
      <c r="P13" s="681"/>
    </row>
    <row r="14" spans="1:16" ht="146.25" customHeight="1">
      <c r="A14" s="670"/>
      <c r="B14" s="671"/>
      <c r="C14" s="88" t="s">
        <v>350</v>
      </c>
      <c r="D14" s="391" t="s">
        <v>88</v>
      </c>
      <c r="E14" s="363" t="s">
        <v>410</v>
      </c>
      <c r="F14" s="363" t="s">
        <v>483</v>
      </c>
      <c r="G14" s="88" t="s">
        <v>52</v>
      </c>
      <c r="H14" s="185" t="s">
        <v>413</v>
      </c>
      <c r="I14" s="462" t="s">
        <v>504</v>
      </c>
      <c r="J14" s="671"/>
      <c r="K14" s="88" t="s">
        <v>87</v>
      </c>
      <c r="L14" s="88" t="s">
        <v>88</v>
      </c>
      <c r="M14" s="88" t="s">
        <v>52</v>
      </c>
      <c r="N14" s="328" t="s">
        <v>412</v>
      </c>
      <c r="O14" s="328" t="s">
        <v>412</v>
      </c>
      <c r="P14" s="681"/>
    </row>
    <row r="15" spans="1:16" ht="25.5" customHeight="1">
      <c r="A15" s="323"/>
      <c r="B15" s="184"/>
      <c r="C15" s="364">
        <v>41040200</v>
      </c>
      <c r="D15" s="35">
        <v>41034200</v>
      </c>
      <c r="E15" s="35">
        <v>41051200</v>
      </c>
      <c r="F15" s="35">
        <v>41051500</v>
      </c>
      <c r="G15" s="364">
        <v>41053900</v>
      </c>
      <c r="H15" s="364">
        <v>41054300</v>
      </c>
      <c r="I15" s="364">
        <v>41053600</v>
      </c>
      <c r="J15" s="364"/>
      <c r="K15" s="367" t="s">
        <v>207</v>
      </c>
      <c r="L15" s="367" t="s">
        <v>209</v>
      </c>
      <c r="M15" s="367" t="s">
        <v>210</v>
      </c>
      <c r="N15" s="367" t="s">
        <v>279</v>
      </c>
      <c r="O15" s="367" t="s">
        <v>279</v>
      </c>
      <c r="P15" s="185"/>
    </row>
    <row r="16" spans="1:16" ht="20.25" customHeight="1">
      <c r="A16" s="442"/>
      <c r="B16" s="443" t="s">
        <v>83</v>
      </c>
      <c r="C16" s="444"/>
      <c r="D16" s="444"/>
      <c r="E16" s="444"/>
      <c r="F16" s="444"/>
      <c r="G16" s="444"/>
      <c r="H16" s="444"/>
      <c r="I16" s="444"/>
      <c r="J16" s="444">
        <f>SUM(C16:H16)</f>
        <v>0</v>
      </c>
      <c r="K16" s="445">
        <v>6433900</v>
      </c>
      <c r="L16" s="446"/>
      <c r="M16" s="446"/>
      <c r="N16" s="447">
        <v>100000</v>
      </c>
      <c r="O16" s="447"/>
      <c r="P16" s="448">
        <f aca="true" t="shared" si="0" ref="P16:P21">SUM(K16:O16)</f>
        <v>6533900</v>
      </c>
    </row>
    <row r="17" spans="1:16" ht="44.25" customHeight="1">
      <c r="A17" s="225">
        <v>25100000000</v>
      </c>
      <c r="B17" s="443" t="s">
        <v>383</v>
      </c>
      <c r="C17" s="444"/>
      <c r="D17" s="449"/>
      <c r="E17" s="452">
        <v>225700</v>
      </c>
      <c r="F17" s="452">
        <v>152100</v>
      </c>
      <c r="G17" s="452"/>
      <c r="H17" s="450"/>
      <c r="I17" s="450">
        <v>1082000</v>
      </c>
      <c r="J17" s="448">
        <f>SUM(C17:I17)</f>
        <v>1459800</v>
      </c>
      <c r="K17" s="445"/>
      <c r="L17" s="446"/>
      <c r="M17" s="447"/>
      <c r="N17" s="447"/>
      <c r="O17" s="447"/>
      <c r="P17" s="448">
        <f t="shared" si="0"/>
        <v>0</v>
      </c>
    </row>
    <row r="18" spans="1:16" ht="41.25" customHeight="1">
      <c r="A18" s="225">
        <v>25309200000</v>
      </c>
      <c r="B18" s="443" t="s">
        <v>278</v>
      </c>
      <c r="C18" s="444"/>
      <c r="D18" s="444"/>
      <c r="E18" s="453"/>
      <c r="F18" s="453"/>
      <c r="G18" s="452">
        <v>653000</v>
      </c>
      <c r="H18" s="450"/>
      <c r="I18" s="450"/>
      <c r="J18" s="448">
        <f>SUM(C18:I18)</f>
        <v>653000</v>
      </c>
      <c r="K18" s="444"/>
      <c r="L18" s="450"/>
      <c r="M18" s="450">
        <v>368260</v>
      </c>
      <c r="N18" s="450"/>
      <c r="O18" s="450"/>
      <c r="P18" s="448">
        <f t="shared" si="0"/>
        <v>368260</v>
      </c>
    </row>
    <row r="19" spans="1:16" ht="45" customHeight="1">
      <c r="A19" s="225">
        <v>25309511000</v>
      </c>
      <c r="B19" s="444" t="s">
        <v>405</v>
      </c>
      <c r="C19" s="450"/>
      <c r="D19" s="447"/>
      <c r="E19" s="447"/>
      <c r="F19" s="447"/>
      <c r="G19" s="447">
        <v>66360</v>
      </c>
      <c r="H19" s="447"/>
      <c r="I19" s="447"/>
      <c r="J19" s="448">
        <f>SUM(C19:I19)</f>
        <v>66360</v>
      </c>
      <c r="K19" s="203"/>
      <c r="L19" s="446"/>
      <c r="M19" s="447"/>
      <c r="N19" s="447"/>
      <c r="O19" s="447"/>
      <c r="P19" s="448">
        <f t="shared" si="0"/>
        <v>0</v>
      </c>
    </row>
    <row r="20" spans="1:16" ht="49.5" customHeight="1">
      <c r="A20" s="225">
        <v>25507000000</v>
      </c>
      <c r="B20" s="444" t="s">
        <v>351</v>
      </c>
      <c r="C20" s="450">
        <v>1698300</v>
      </c>
      <c r="D20" s="447"/>
      <c r="E20" s="447"/>
      <c r="F20" s="447"/>
      <c r="G20" s="447"/>
      <c r="H20" s="447"/>
      <c r="I20" s="447"/>
      <c r="J20" s="448"/>
      <c r="K20" s="203"/>
      <c r="L20" s="446"/>
      <c r="M20" s="447"/>
      <c r="N20" s="447"/>
      <c r="O20" s="447"/>
      <c r="P20" s="448">
        <f t="shared" si="0"/>
        <v>0</v>
      </c>
    </row>
    <row r="21" spans="1:16" ht="49.5" customHeight="1">
      <c r="A21" s="225">
        <v>25532000000</v>
      </c>
      <c r="B21" s="443" t="s">
        <v>484</v>
      </c>
      <c r="C21" s="450"/>
      <c r="D21" s="447"/>
      <c r="E21" s="447"/>
      <c r="F21" s="447"/>
      <c r="G21" s="460">
        <v>140000</v>
      </c>
      <c r="H21" s="447"/>
      <c r="I21" s="447"/>
      <c r="J21" s="448">
        <f>SUM(C21:I21)</f>
        <v>140000</v>
      </c>
      <c r="K21" s="203"/>
      <c r="L21" s="446"/>
      <c r="M21" s="447"/>
      <c r="N21" s="447"/>
      <c r="O21" s="447"/>
      <c r="P21" s="448">
        <f t="shared" si="0"/>
        <v>0</v>
      </c>
    </row>
    <row r="22" spans="1:16" ht="18.75" customHeight="1">
      <c r="A22" s="225"/>
      <c r="B22" s="443" t="s">
        <v>84</v>
      </c>
      <c r="C22" s="444">
        <f>SUM(C16:C20)</f>
        <v>1698300</v>
      </c>
      <c r="D22" s="444">
        <f>SUM(D16:D20)</f>
        <v>0</v>
      </c>
      <c r="E22" s="444">
        <f>SUM(E16:E20)</f>
        <v>225700</v>
      </c>
      <c r="F22" s="444">
        <f>SUM(F16:F20)</f>
        <v>152100</v>
      </c>
      <c r="G22" s="444">
        <f>SUM(G16:G21)</f>
        <v>859360</v>
      </c>
      <c r="H22" s="444">
        <f aca="true" t="shared" si="1" ref="H22:P22">SUM(H16:H21)</f>
        <v>0</v>
      </c>
      <c r="I22" s="444">
        <f t="shared" si="1"/>
        <v>1082000</v>
      </c>
      <c r="J22" s="444">
        <f t="shared" si="1"/>
        <v>2319160</v>
      </c>
      <c r="K22" s="444">
        <f t="shared" si="1"/>
        <v>6433900</v>
      </c>
      <c r="L22" s="444">
        <f t="shared" si="1"/>
        <v>0</v>
      </c>
      <c r="M22" s="444">
        <f t="shared" si="1"/>
        <v>368260</v>
      </c>
      <c r="N22" s="444">
        <f t="shared" si="1"/>
        <v>100000</v>
      </c>
      <c r="O22" s="444">
        <f t="shared" si="1"/>
        <v>0</v>
      </c>
      <c r="P22" s="444">
        <f t="shared" si="1"/>
        <v>6902160</v>
      </c>
    </row>
    <row r="23" spans="1:16" ht="18.75">
      <c r="A23" s="54"/>
      <c r="B23" s="85"/>
      <c r="C23" s="85"/>
      <c r="D23" s="85"/>
      <c r="E23" s="85"/>
      <c r="F23" s="85"/>
      <c r="G23" s="85"/>
      <c r="H23" s="85"/>
      <c r="I23" s="85"/>
      <c r="J23" s="85"/>
      <c r="K23" s="85"/>
      <c r="L23" s="85"/>
      <c r="M23" s="85"/>
      <c r="N23" s="85"/>
      <c r="O23" s="85"/>
      <c r="P23" s="85"/>
    </row>
    <row r="24" spans="1:16" ht="18.75">
      <c r="A24" s="54"/>
      <c r="B24" s="85"/>
      <c r="C24" s="85"/>
      <c r="D24" s="85"/>
      <c r="E24" s="85"/>
      <c r="F24" s="85"/>
      <c r="G24" s="85"/>
      <c r="H24" s="85"/>
      <c r="I24" s="85"/>
      <c r="J24" s="85"/>
      <c r="K24" s="85"/>
      <c r="L24" s="85"/>
      <c r="M24" s="85"/>
      <c r="N24" s="85"/>
      <c r="O24" s="85"/>
      <c r="P24" s="85"/>
    </row>
    <row r="25" spans="1:16" ht="20.25">
      <c r="A25" s="54"/>
      <c r="B25" s="8" t="s">
        <v>388</v>
      </c>
      <c r="C25" s="54"/>
      <c r="D25" s="54"/>
      <c r="E25" s="54"/>
      <c r="F25" s="54"/>
      <c r="G25" s="54"/>
      <c r="H25" s="54"/>
      <c r="I25" s="54"/>
      <c r="J25" s="54"/>
      <c r="K25" s="54"/>
      <c r="L25" s="54"/>
      <c r="M25" s="54"/>
      <c r="N25" s="54"/>
      <c r="O25" s="54"/>
      <c r="P25" s="54"/>
    </row>
  </sheetData>
  <sheetProtection/>
  <mergeCells count="21">
    <mergeCell ref="E13:G13"/>
    <mergeCell ref="M3:P3"/>
    <mergeCell ref="L11:O11"/>
    <mergeCell ref="L12:N12"/>
    <mergeCell ref="E6:K6"/>
    <mergeCell ref="P10:P14"/>
    <mergeCell ref="M2:Q2"/>
    <mergeCell ref="M6:P6"/>
    <mergeCell ref="D11:I11"/>
    <mergeCell ref="E8:K8"/>
    <mergeCell ref="M4:P4"/>
    <mergeCell ref="M5:P5"/>
    <mergeCell ref="A10:A14"/>
    <mergeCell ref="B10:B14"/>
    <mergeCell ref="K11:K13"/>
    <mergeCell ref="L13:O13"/>
    <mergeCell ref="E12:G12"/>
    <mergeCell ref="J10:J14"/>
    <mergeCell ref="C10:G10"/>
    <mergeCell ref="C11:C13"/>
    <mergeCell ref="K10:O10"/>
  </mergeCells>
  <printOptions/>
  <pageMargins left="0.7874015748031497" right="0.3937007874015748" top="1.1811023622047245" bottom="0.3937007874015748" header="0.5118110236220472" footer="0.5118110236220472"/>
  <pageSetup horizontalDpi="600" verticalDpi="600" orientation="portrait" paperSize="9" scale="32" r:id="rId1"/>
</worksheet>
</file>

<file path=xl/worksheets/sheet6.xml><?xml version="1.0" encoding="utf-8"?>
<worksheet xmlns="http://schemas.openxmlformats.org/spreadsheetml/2006/main" xmlns:r="http://schemas.openxmlformats.org/officeDocument/2006/relationships">
  <dimension ref="A1:N58"/>
  <sheetViews>
    <sheetView view="pageBreakPreview" zoomScale="75" zoomScaleNormal="75" zoomScaleSheetLayoutView="75" zoomScalePageLayoutView="0" workbookViewId="0" topLeftCell="A19">
      <selection activeCell="H13" sqref="H13"/>
    </sheetView>
  </sheetViews>
  <sheetFormatPr defaultColWidth="9.00390625" defaultRowHeight="12.75"/>
  <cols>
    <col min="1" max="2" width="13.00390625" style="0" customWidth="1"/>
    <col min="3" max="3" width="13.75390625" style="0" customWidth="1"/>
    <col min="4" max="4" width="37.375" style="0" customWidth="1"/>
    <col min="5" max="5" width="55.375" style="0" customWidth="1"/>
    <col min="6" max="6" width="14.25390625" style="0" customWidth="1"/>
    <col min="7" max="7" width="13.00390625" style="0" customWidth="1"/>
    <col min="8" max="8" width="18.625" style="0" customWidth="1"/>
    <col min="9" max="9" width="27.125" style="0" customWidth="1"/>
    <col min="10" max="10" width="9.125" style="0" hidden="1" customWidth="1"/>
    <col min="12" max="12" width="8.375" style="0" customWidth="1"/>
  </cols>
  <sheetData>
    <row r="1" spans="6:10" ht="15.75">
      <c r="F1" s="87"/>
      <c r="G1" s="87"/>
      <c r="H1" s="87"/>
      <c r="I1" s="362" t="s">
        <v>137</v>
      </c>
      <c r="J1" s="15"/>
    </row>
    <row r="2" spans="6:10" ht="87.75" customHeight="1">
      <c r="F2" s="471" t="s">
        <v>510</v>
      </c>
      <c r="G2" s="471"/>
      <c r="H2" s="471"/>
      <c r="I2" s="471"/>
      <c r="J2" s="471"/>
    </row>
    <row r="3" spans="6:10" ht="15.75">
      <c r="F3" s="684"/>
      <c r="G3" s="684"/>
      <c r="H3" s="684"/>
      <c r="I3" s="684"/>
      <c r="J3" s="15"/>
    </row>
    <row r="4" spans="2:10" ht="20.25">
      <c r="B4" s="500" t="s">
        <v>429</v>
      </c>
      <c r="C4" s="500"/>
      <c r="D4" s="500"/>
      <c r="E4" s="500"/>
      <c r="F4" s="500"/>
      <c r="G4" s="500"/>
      <c r="H4" s="500"/>
      <c r="I4" s="384"/>
      <c r="J4" s="15"/>
    </row>
    <row r="5" spans="2:10" ht="22.5">
      <c r="B5" s="682" t="s">
        <v>437</v>
      </c>
      <c r="C5" s="682"/>
      <c r="D5" s="682"/>
      <c r="E5" s="682"/>
      <c r="F5" s="682"/>
      <c r="G5" s="682"/>
      <c r="H5" s="682"/>
      <c r="I5" s="12"/>
      <c r="J5" s="15"/>
    </row>
    <row r="6" spans="6:10" ht="14.25">
      <c r="F6" s="29"/>
      <c r="G6" s="29"/>
      <c r="H6" s="29"/>
      <c r="I6" s="215" t="s">
        <v>276</v>
      </c>
      <c r="J6" s="15"/>
    </row>
    <row r="7" spans="1:14" ht="126.75" customHeight="1">
      <c r="A7" s="30" t="s">
        <v>338</v>
      </c>
      <c r="B7" s="98" t="s">
        <v>339</v>
      </c>
      <c r="C7" s="304" t="s">
        <v>340</v>
      </c>
      <c r="D7" s="306" t="s">
        <v>346</v>
      </c>
      <c r="E7" s="305" t="s">
        <v>356</v>
      </c>
      <c r="F7" s="30" t="s">
        <v>357</v>
      </c>
      <c r="G7" s="30" t="s">
        <v>358</v>
      </c>
      <c r="H7" s="30" t="s">
        <v>359</v>
      </c>
      <c r="I7" s="134" t="s">
        <v>360</v>
      </c>
      <c r="J7" s="28"/>
      <c r="K7" s="28"/>
      <c r="L7" s="29"/>
      <c r="M7" s="29"/>
      <c r="N7" s="29"/>
    </row>
    <row r="8" spans="1:9" ht="15.75">
      <c r="A8" s="92">
        <v>1</v>
      </c>
      <c r="B8" s="365">
        <v>2</v>
      </c>
      <c r="C8" s="365">
        <v>3</v>
      </c>
      <c r="D8" s="383">
        <v>4</v>
      </c>
      <c r="E8" s="92">
        <v>5</v>
      </c>
      <c r="F8" s="92">
        <v>6</v>
      </c>
      <c r="G8" s="92">
        <v>7</v>
      </c>
      <c r="H8" s="92">
        <v>8</v>
      </c>
      <c r="I8" s="92">
        <v>9</v>
      </c>
    </row>
    <row r="9" spans="1:9" ht="42.75" customHeight="1">
      <c r="A9" s="138" t="s">
        <v>94</v>
      </c>
      <c r="B9" s="303"/>
      <c r="C9" s="307"/>
      <c r="D9" s="309"/>
      <c r="E9" s="308"/>
      <c r="F9" s="137"/>
      <c r="G9" s="137"/>
      <c r="H9" s="139">
        <f>SUM(H10:H35)</f>
        <v>3906900</v>
      </c>
      <c r="I9" s="139"/>
    </row>
    <row r="10" spans="1:9" ht="0.75" customHeight="1">
      <c r="A10" s="99" t="s">
        <v>286</v>
      </c>
      <c r="B10" s="357" t="s">
        <v>287</v>
      </c>
      <c r="C10" s="357" t="s">
        <v>95</v>
      </c>
      <c r="D10" s="262" t="s">
        <v>288</v>
      </c>
      <c r="E10" s="107" t="s">
        <v>59</v>
      </c>
      <c r="F10" s="107"/>
      <c r="G10" s="236"/>
      <c r="H10" s="83"/>
      <c r="I10" s="83"/>
    </row>
    <row r="11" spans="1:9" ht="51.75" customHeight="1">
      <c r="A11" s="99" t="s">
        <v>244</v>
      </c>
      <c r="B11" s="357" t="s">
        <v>114</v>
      </c>
      <c r="C11" s="357" t="s">
        <v>112</v>
      </c>
      <c r="D11" s="110" t="s">
        <v>245</v>
      </c>
      <c r="E11" s="107" t="s">
        <v>59</v>
      </c>
      <c r="F11" s="107"/>
      <c r="G11" s="236"/>
      <c r="H11" s="83">
        <v>325000</v>
      </c>
      <c r="I11" s="83"/>
    </row>
    <row r="12" spans="1:9" ht="50.25" customHeight="1">
      <c r="A12" s="99" t="s">
        <v>96</v>
      </c>
      <c r="B12" s="345">
        <v>1010</v>
      </c>
      <c r="C12" s="357" t="s">
        <v>98</v>
      </c>
      <c r="D12" s="81" t="s">
        <v>167</v>
      </c>
      <c r="E12" s="217" t="s">
        <v>59</v>
      </c>
      <c r="F12" s="82"/>
      <c r="G12" s="22"/>
      <c r="H12" s="83">
        <v>20000</v>
      </c>
      <c r="I12" s="83"/>
    </row>
    <row r="13" spans="1:9" ht="57" customHeight="1">
      <c r="A13" s="99" t="s">
        <v>378</v>
      </c>
      <c r="B13" s="345">
        <v>3241</v>
      </c>
      <c r="C13" s="345">
        <v>1090</v>
      </c>
      <c r="D13" s="110" t="s">
        <v>330</v>
      </c>
      <c r="E13" s="217" t="s">
        <v>59</v>
      </c>
      <c r="F13" s="107"/>
      <c r="G13" s="107"/>
      <c r="H13" s="83">
        <v>447500</v>
      </c>
      <c r="I13" s="83"/>
    </row>
    <row r="14" spans="1:9" ht="64.5" customHeight="1" hidden="1">
      <c r="A14" s="99" t="s">
        <v>295</v>
      </c>
      <c r="B14" s="345">
        <v>6013</v>
      </c>
      <c r="C14" s="101" t="s">
        <v>104</v>
      </c>
      <c r="D14" s="110" t="s">
        <v>297</v>
      </c>
      <c r="E14" s="190" t="s">
        <v>59</v>
      </c>
      <c r="F14" s="107"/>
      <c r="G14" s="107"/>
      <c r="H14" s="83"/>
      <c r="I14" s="83"/>
    </row>
    <row r="15" spans="1:9" ht="31.5" customHeight="1">
      <c r="A15" s="99" t="s">
        <v>174</v>
      </c>
      <c r="B15" s="100" t="s">
        <v>175</v>
      </c>
      <c r="C15" s="101" t="s">
        <v>104</v>
      </c>
      <c r="D15" s="110" t="s">
        <v>176</v>
      </c>
      <c r="E15" s="360" t="s">
        <v>59</v>
      </c>
      <c r="F15" s="107"/>
      <c r="G15" s="107"/>
      <c r="H15" s="83">
        <v>424400</v>
      </c>
      <c r="I15" s="83"/>
    </row>
    <row r="16" spans="1:9" ht="51" customHeight="1">
      <c r="A16" s="99" t="s">
        <v>273</v>
      </c>
      <c r="B16" s="100" t="s">
        <v>271</v>
      </c>
      <c r="C16" s="101" t="s">
        <v>108</v>
      </c>
      <c r="D16" s="97" t="s">
        <v>189</v>
      </c>
      <c r="E16" s="33" t="s">
        <v>466</v>
      </c>
      <c r="F16" s="322">
        <v>2020</v>
      </c>
      <c r="G16" s="107">
        <v>180000</v>
      </c>
      <c r="H16" s="86">
        <v>180000</v>
      </c>
      <c r="I16" s="300"/>
    </row>
    <row r="17" spans="1:9" ht="54" customHeight="1">
      <c r="A17" s="99" t="s">
        <v>273</v>
      </c>
      <c r="B17" s="100" t="s">
        <v>271</v>
      </c>
      <c r="C17" s="101" t="s">
        <v>108</v>
      </c>
      <c r="D17" s="97" t="s">
        <v>189</v>
      </c>
      <c r="E17" s="110" t="s">
        <v>468</v>
      </c>
      <c r="F17" s="322">
        <v>2020</v>
      </c>
      <c r="G17" s="107">
        <v>50000</v>
      </c>
      <c r="H17" s="86">
        <v>50000</v>
      </c>
      <c r="I17" s="300"/>
    </row>
    <row r="18" spans="1:9" ht="90" customHeight="1">
      <c r="A18" s="99" t="s">
        <v>273</v>
      </c>
      <c r="B18" s="100" t="s">
        <v>271</v>
      </c>
      <c r="C18" s="101" t="s">
        <v>108</v>
      </c>
      <c r="D18" s="97" t="s">
        <v>189</v>
      </c>
      <c r="E18" s="33" t="s">
        <v>511</v>
      </c>
      <c r="F18" s="322"/>
      <c r="G18" s="107"/>
      <c r="H18" s="86">
        <v>85000</v>
      </c>
      <c r="I18" s="300"/>
    </row>
    <row r="19" spans="1:9" ht="64.5" customHeight="1">
      <c r="A19" s="99" t="s">
        <v>273</v>
      </c>
      <c r="B19" s="100" t="s">
        <v>271</v>
      </c>
      <c r="C19" s="101" t="s">
        <v>108</v>
      </c>
      <c r="D19" s="97" t="s">
        <v>189</v>
      </c>
      <c r="E19" s="33" t="s">
        <v>512</v>
      </c>
      <c r="F19" s="322"/>
      <c r="G19" s="107"/>
      <c r="H19" s="86">
        <v>1500000</v>
      </c>
      <c r="I19" s="300"/>
    </row>
    <row r="20" spans="1:9" ht="64.5" customHeight="1">
      <c r="A20" s="99" t="s">
        <v>273</v>
      </c>
      <c r="B20" s="100" t="s">
        <v>271</v>
      </c>
      <c r="C20" s="101" t="s">
        <v>108</v>
      </c>
      <c r="D20" s="97" t="s">
        <v>189</v>
      </c>
      <c r="E20" s="33" t="s">
        <v>514</v>
      </c>
      <c r="F20" s="322"/>
      <c r="G20" s="107"/>
      <c r="H20" s="86">
        <v>85000</v>
      </c>
      <c r="I20" s="300"/>
    </row>
    <row r="21" spans="1:9" ht="54" customHeight="1">
      <c r="A21" s="99" t="s">
        <v>273</v>
      </c>
      <c r="B21" s="100" t="s">
        <v>271</v>
      </c>
      <c r="C21" s="101" t="s">
        <v>108</v>
      </c>
      <c r="D21" s="97" t="s">
        <v>189</v>
      </c>
      <c r="E21" s="81" t="s">
        <v>513</v>
      </c>
      <c r="F21" s="322"/>
      <c r="G21" s="107"/>
      <c r="H21" s="86">
        <v>150000</v>
      </c>
      <c r="I21" s="300"/>
    </row>
    <row r="22" spans="1:9" ht="54" customHeight="1">
      <c r="A22" s="99" t="s">
        <v>273</v>
      </c>
      <c r="B22" s="100" t="s">
        <v>271</v>
      </c>
      <c r="C22" s="101" t="s">
        <v>108</v>
      </c>
      <c r="D22" s="97" t="s">
        <v>189</v>
      </c>
      <c r="E22" s="33" t="s">
        <v>497</v>
      </c>
      <c r="F22" s="322">
        <v>2020</v>
      </c>
      <c r="G22" s="107">
        <v>70000</v>
      </c>
      <c r="H22" s="86">
        <v>70000</v>
      </c>
      <c r="I22" s="300"/>
    </row>
    <row r="23" spans="1:9" ht="62.25" customHeight="1">
      <c r="A23" s="99" t="s">
        <v>317</v>
      </c>
      <c r="B23" s="100" t="s">
        <v>228</v>
      </c>
      <c r="C23" s="101" t="s">
        <v>108</v>
      </c>
      <c r="D23" s="97" t="s">
        <v>229</v>
      </c>
      <c r="E23" s="110" t="s">
        <v>467</v>
      </c>
      <c r="F23" s="322">
        <v>2020</v>
      </c>
      <c r="G23" s="107">
        <v>40000</v>
      </c>
      <c r="H23" s="83">
        <v>40000</v>
      </c>
      <c r="I23" s="300"/>
    </row>
    <row r="24" spans="1:9" ht="66.75" customHeight="1" hidden="1">
      <c r="A24" s="99" t="s">
        <v>274</v>
      </c>
      <c r="B24" s="100" t="s">
        <v>270</v>
      </c>
      <c r="C24" s="101" t="s">
        <v>108</v>
      </c>
      <c r="D24" s="97" t="s">
        <v>272</v>
      </c>
      <c r="E24" s="110"/>
      <c r="F24" s="322"/>
      <c r="G24" s="83"/>
      <c r="H24" s="83"/>
      <c r="I24" s="122"/>
    </row>
    <row r="25" spans="1:9" ht="55.5" customHeight="1">
      <c r="A25" s="99" t="s">
        <v>185</v>
      </c>
      <c r="B25" s="199" t="s">
        <v>186</v>
      </c>
      <c r="C25" s="101" t="s">
        <v>108</v>
      </c>
      <c r="D25" s="97" t="s">
        <v>187</v>
      </c>
      <c r="E25" s="33" t="s">
        <v>59</v>
      </c>
      <c r="F25" s="107"/>
      <c r="G25" s="107"/>
      <c r="H25" s="83">
        <v>400000</v>
      </c>
      <c r="I25" s="83"/>
    </row>
    <row r="26" spans="1:9" ht="78.75" customHeight="1" hidden="1">
      <c r="A26" s="99" t="s">
        <v>306</v>
      </c>
      <c r="B26" s="199" t="s">
        <v>307</v>
      </c>
      <c r="C26" s="101" t="s">
        <v>107</v>
      </c>
      <c r="D26" s="97" t="s">
        <v>308</v>
      </c>
      <c r="E26" s="33" t="s">
        <v>59</v>
      </c>
      <c r="F26" s="107"/>
      <c r="G26" s="107"/>
      <c r="H26" s="83"/>
      <c r="I26" s="83"/>
    </row>
    <row r="27" spans="1:9" ht="88.5" customHeight="1" hidden="1">
      <c r="A27" s="99" t="s">
        <v>306</v>
      </c>
      <c r="B27" s="199" t="s">
        <v>307</v>
      </c>
      <c r="C27" s="101" t="s">
        <v>107</v>
      </c>
      <c r="D27" s="97" t="s">
        <v>308</v>
      </c>
      <c r="E27" s="33" t="s">
        <v>59</v>
      </c>
      <c r="F27" s="107"/>
      <c r="G27" s="107"/>
      <c r="H27" s="83"/>
      <c r="I27" s="83"/>
    </row>
    <row r="28" spans="1:9" ht="81.75" customHeight="1" hidden="1">
      <c r="A28" s="99" t="s">
        <v>300</v>
      </c>
      <c r="B28" s="100" t="s">
        <v>292</v>
      </c>
      <c r="C28" s="101" t="s">
        <v>107</v>
      </c>
      <c r="D28" s="110" t="s">
        <v>293</v>
      </c>
      <c r="E28" s="33" t="s">
        <v>59</v>
      </c>
      <c r="F28" s="107"/>
      <c r="G28" s="107"/>
      <c r="H28" s="86"/>
      <c r="I28" s="83"/>
    </row>
    <row r="29" spans="1:9" ht="88.5" customHeight="1" hidden="1">
      <c r="A29" s="99" t="s">
        <v>300</v>
      </c>
      <c r="B29" s="100" t="s">
        <v>292</v>
      </c>
      <c r="C29" s="101" t="s">
        <v>107</v>
      </c>
      <c r="D29" s="110" t="s">
        <v>293</v>
      </c>
      <c r="E29" s="33" t="s">
        <v>59</v>
      </c>
      <c r="F29" s="107"/>
      <c r="G29" s="107"/>
      <c r="H29" s="86"/>
      <c r="I29" s="122"/>
    </row>
    <row r="30" spans="1:9" ht="88.5" customHeight="1" hidden="1">
      <c r="A30" s="99" t="s">
        <v>300</v>
      </c>
      <c r="B30" s="100" t="s">
        <v>292</v>
      </c>
      <c r="C30" s="101" t="s">
        <v>107</v>
      </c>
      <c r="D30" s="110" t="s">
        <v>293</v>
      </c>
      <c r="E30" s="33" t="s">
        <v>59</v>
      </c>
      <c r="F30" s="107"/>
      <c r="G30" s="107"/>
      <c r="H30" s="86"/>
      <c r="I30" s="122"/>
    </row>
    <row r="31" spans="1:9" ht="102.75" customHeight="1" hidden="1">
      <c r="A31" s="301" t="s">
        <v>322</v>
      </c>
      <c r="B31" s="199" t="s">
        <v>323</v>
      </c>
      <c r="C31" s="326" t="s">
        <v>107</v>
      </c>
      <c r="D31" s="97" t="s">
        <v>385</v>
      </c>
      <c r="E31" s="33" t="s">
        <v>59</v>
      </c>
      <c r="F31" s="107"/>
      <c r="G31" s="107"/>
      <c r="H31" s="83"/>
      <c r="I31" s="122"/>
    </row>
    <row r="32" spans="1:9" ht="24" customHeight="1" hidden="1">
      <c r="A32" s="99" t="s">
        <v>462</v>
      </c>
      <c r="B32" s="100" t="s">
        <v>469</v>
      </c>
      <c r="C32" s="101" t="s">
        <v>129</v>
      </c>
      <c r="D32" s="97" t="s">
        <v>454</v>
      </c>
      <c r="E32" s="33" t="s">
        <v>59</v>
      </c>
      <c r="F32" s="107"/>
      <c r="G32" s="107"/>
      <c r="H32" s="83"/>
      <c r="I32" s="83"/>
    </row>
    <row r="33" spans="1:9" ht="52.5" customHeight="1">
      <c r="A33" s="99" t="s">
        <v>500</v>
      </c>
      <c r="B33" s="100" t="s">
        <v>192</v>
      </c>
      <c r="C33" s="101" t="s">
        <v>107</v>
      </c>
      <c r="D33" s="110" t="s">
        <v>193</v>
      </c>
      <c r="E33" s="110" t="s">
        <v>59</v>
      </c>
      <c r="F33" s="110"/>
      <c r="G33" s="110"/>
      <c r="H33" s="86">
        <v>20000</v>
      </c>
      <c r="I33" s="86"/>
    </row>
    <row r="34" spans="1:9" ht="101.25" customHeight="1">
      <c r="A34" s="99" t="s">
        <v>194</v>
      </c>
      <c r="B34" s="100" t="s">
        <v>195</v>
      </c>
      <c r="C34" s="101" t="s">
        <v>107</v>
      </c>
      <c r="D34" s="97" t="s">
        <v>196</v>
      </c>
      <c r="E34" s="110" t="s">
        <v>59</v>
      </c>
      <c r="F34" s="107"/>
      <c r="G34" s="236"/>
      <c r="H34" s="86">
        <v>20000</v>
      </c>
      <c r="I34" s="86"/>
    </row>
    <row r="35" spans="1:9" ht="51.75" customHeight="1">
      <c r="A35" s="99" t="s">
        <v>197</v>
      </c>
      <c r="B35" s="100" t="s">
        <v>198</v>
      </c>
      <c r="C35" s="101" t="s">
        <v>107</v>
      </c>
      <c r="D35" s="110" t="s">
        <v>161</v>
      </c>
      <c r="E35" s="110" t="s">
        <v>59</v>
      </c>
      <c r="F35" s="107"/>
      <c r="G35" s="107"/>
      <c r="H35" s="83">
        <v>90000</v>
      </c>
      <c r="I35" s="83"/>
    </row>
    <row r="36" spans="1:9" ht="60" customHeight="1">
      <c r="A36" s="140" t="s">
        <v>253</v>
      </c>
      <c r="B36" s="141"/>
      <c r="C36" s="140"/>
      <c r="D36" s="135" t="s">
        <v>125</v>
      </c>
      <c r="E36" s="136"/>
      <c r="F36" s="136"/>
      <c r="G36" s="136"/>
      <c r="H36" s="139">
        <f>SUM(H37:H53)</f>
        <v>12473400</v>
      </c>
      <c r="I36" s="310"/>
    </row>
    <row r="37" spans="1:9" s="293" customFormat="1" ht="60" customHeight="1" hidden="1">
      <c r="A37" s="101" t="s">
        <v>255</v>
      </c>
      <c r="B37" s="100" t="s">
        <v>97</v>
      </c>
      <c r="C37" s="101" t="s">
        <v>98</v>
      </c>
      <c r="D37" s="33" t="s">
        <v>167</v>
      </c>
      <c r="E37" s="217" t="s">
        <v>59</v>
      </c>
      <c r="F37" s="291"/>
      <c r="G37" s="291"/>
      <c r="H37" s="86"/>
      <c r="I37" s="292"/>
    </row>
    <row r="38" spans="1:9" ht="99.75" customHeight="1">
      <c r="A38" s="99" t="s">
        <v>256</v>
      </c>
      <c r="B38" s="100" t="s">
        <v>99</v>
      </c>
      <c r="C38" s="101" t="s">
        <v>100</v>
      </c>
      <c r="D38" s="110" t="s">
        <v>479</v>
      </c>
      <c r="E38" s="110" t="s">
        <v>59</v>
      </c>
      <c r="F38" s="202"/>
      <c r="G38" s="202"/>
      <c r="H38" s="83">
        <v>565400</v>
      </c>
      <c r="I38" s="22"/>
    </row>
    <row r="39" spans="1:9" ht="82.5" customHeight="1" hidden="1">
      <c r="A39" s="99" t="s">
        <v>257</v>
      </c>
      <c r="B39" s="100" t="s">
        <v>103</v>
      </c>
      <c r="C39" s="101" t="s">
        <v>126</v>
      </c>
      <c r="D39" s="189" t="s">
        <v>127</v>
      </c>
      <c r="E39" s="33" t="s">
        <v>59</v>
      </c>
      <c r="F39" s="200"/>
      <c r="G39" s="200"/>
      <c r="H39" s="83"/>
      <c r="I39" s="22"/>
    </row>
    <row r="40" spans="1:9" ht="86.25" customHeight="1" hidden="1">
      <c r="A40" s="99" t="s">
        <v>258</v>
      </c>
      <c r="B40" s="100" t="s">
        <v>237</v>
      </c>
      <c r="C40" s="101" t="s">
        <v>126</v>
      </c>
      <c r="D40" s="189" t="s">
        <v>218</v>
      </c>
      <c r="E40" s="33" t="s">
        <v>59</v>
      </c>
      <c r="F40" s="33"/>
      <c r="G40" s="33"/>
      <c r="H40" s="86"/>
      <c r="I40" s="22"/>
    </row>
    <row r="41" spans="1:9" ht="48.75" customHeight="1" hidden="1">
      <c r="A41" s="99" t="s">
        <v>260</v>
      </c>
      <c r="B41" s="101" t="s">
        <v>238</v>
      </c>
      <c r="C41" s="101" t="s">
        <v>128</v>
      </c>
      <c r="D41" s="189" t="s">
        <v>219</v>
      </c>
      <c r="E41" s="200" t="s">
        <v>59</v>
      </c>
      <c r="F41" s="200"/>
      <c r="G41" s="200"/>
      <c r="H41" s="83"/>
      <c r="I41" s="22"/>
    </row>
    <row r="42" spans="1:9" ht="48.75" customHeight="1" hidden="1">
      <c r="A42" s="237" t="s">
        <v>261</v>
      </c>
      <c r="B42" s="101" t="s">
        <v>384</v>
      </c>
      <c r="C42" s="101" t="s">
        <v>128</v>
      </c>
      <c r="D42" s="189" t="s">
        <v>220</v>
      </c>
      <c r="E42" s="200" t="s">
        <v>59</v>
      </c>
      <c r="F42" s="200"/>
      <c r="G42" s="325"/>
      <c r="H42" s="83"/>
      <c r="I42" s="22"/>
    </row>
    <row r="43" spans="1:9" ht="48.75" customHeight="1" hidden="1">
      <c r="A43" s="237" t="s">
        <v>353</v>
      </c>
      <c r="B43" s="101" t="s">
        <v>354</v>
      </c>
      <c r="C43" s="101" t="s">
        <v>221</v>
      </c>
      <c r="D43" s="97" t="s">
        <v>344</v>
      </c>
      <c r="E43" s="200" t="s">
        <v>59</v>
      </c>
      <c r="F43" s="107"/>
      <c r="G43" s="236"/>
      <c r="H43" s="83"/>
      <c r="I43" s="22"/>
    </row>
    <row r="44" spans="1:9" ht="48.75" customHeight="1" hidden="1">
      <c r="A44" s="237" t="s">
        <v>263</v>
      </c>
      <c r="B44" s="101" t="s">
        <v>309</v>
      </c>
      <c r="C44" s="101" t="s">
        <v>105</v>
      </c>
      <c r="D44" s="33" t="s">
        <v>223</v>
      </c>
      <c r="E44" s="200" t="s">
        <v>59</v>
      </c>
      <c r="F44" s="33"/>
      <c r="G44" s="33"/>
      <c r="H44" s="83"/>
      <c r="I44" s="22"/>
    </row>
    <row r="45" spans="1:9" ht="78.75" customHeight="1" hidden="1">
      <c r="A45" s="237" t="s">
        <v>267</v>
      </c>
      <c r="B45" s="101" t="s">
        <v>355</v>
      </c>
      <c r="C45" s="302" t="s">
        <v>106</v>
      </c>
      <c r="D45" s="189" t="s">
        <v>226</v>
      </c>
      <c r="E45" s="200" t="s">
        <v>59</v>
      </c>
      <c r="F45" s="33"/>
      <c r="G45" s="295"/>
      <c r="H45" s="83"/>
      <c r="I45" s="22"/>
    </row>
    <row r="46" spans="1:9" ht="78.75" customHeight="1" hidden="1">
      <c r="A46" s="237" t="s">
        <v>415</v>
      </c>
      <c r="B46" s="101" t="s">
        <v>417</v>
      </c>
      <c r="C46" s="302" t="s">
        <v>106</v>
      </c>
      <c r="D46" s="345" t="s">
        <v>416</v>
      </c>
      <c r="E46" s="345" t="s">
        <v>418</v>
      </c>
      <c r="F46" s="368"/>
      <c r="G46" s="368"/>
      <c r="H46" s="122"/>
      <c r="I46" s="322"/>
    </row>
    <row r="47" spans="1:9" ht="129.75" customHeight="1" hidden="1">
      <c r="A47" s="201" t="s">
        <v>269</v>
      </c>
      <c r="B47" s="239" t="s">
        <v>228</v>
      </c>
      <c r="C47" s="239" t="s">
        <v>108</v>
      </c>
      <c r="D47" s="97" t="s">
        <v>229</v>
      </c>
      <c r="E47" s="33" t="s">
        <v>328</v>
      </c>
      <c r="F47" s="322"/>
      <c r="G47" s="107"/>
      <c r="H47" s="369"/>
      <c r="I47" s="322"/>
    </row>
    <row r="48" spans="1:9" ht="111" customHeight="1">
      <c r="A48" s="201" t="s">
        <v>269</v>
      </c>
      <c r="B48" s="239" t="s">
        <v>228</v>
      </c>
      <c r="C48" s="239" t="s">
        <v>108</v>
      </c>
      <c r="D48" s="97" t="s">
        <v>229</v>
      </c>
      <c r="E48" s="33" t="s">
        <v>486</v>
      </c>
      <c r="F48" s="322"/>
      <c r="G48" s="107"/>
      <c r="H48" s="83">
        <v>50000</v>
      </c>
      <c r="I48" s="322"/>
    </row>
    <row r="49" spans="1:12" ht="63.75" customHeight="1">
      <c r="A49" s="201" t="s">
        <v>269</v>
      </c>
      <c r="B49" s="239" t="s">
        <v>228</v>
      </c>
      <c r="C49" s="239" t="s">
        <v>108</v>
      </c>
      <c r="D49" s="97" t="s">
        <v>229</v>
      </c>
      <c r="E49" s="685" t="s">
        <v>328</v>
      </c>
      <c r="F49" s="687" t="s">
        <v>499</v>
      </c>
      <c r="G49" s="687">
        <v>79319120</v>
      </c>
      <c r="H49" s="323">
        <v>5480000</v>
      </c>
      <c r="I49" s="322"/>
      <c r="L49" s="464"/>
    </row>
    <row r="50" spans="1:9" ht="93" customHeight="1">
      <c r="A50" s="301" t="s">
        <v>319</v>
      </c>
      <c r="B50" s="358" t="s">
        <v>320</v>
      </c>
      <c r="C50" s="358" t="s">
        <v>107</v>
      </c>
      <c r="D50" s="110" t="s">
        <v>321</v>
      </c>
      <c r="E50" s="686"/>
      <c r="F50" s="688"/>
      <c r="G50" s="688"/>
      <c r="H50" s="463">
        <v>1800000</v>
      </c>
      <c r="I50" s="359"/>
    </row>
    <row r="51" spans="1:9" ht="93" customHeight="1">
      <c r="A51" s="301" t="s">
        <v>326</v>
      </c>
      <c r="B51" s="358" t="s">
        <v>327</v>
      </c>
      <c r="C51" s="358" t="s">
        <v>108</v>
      </c>
      <c r="D51" s="110" t="s">
        <v>406</v>
      </c>
      <c r="E51" s="33" t="s">
        <v>502</v>
      </c>
      <c r="F51" s="110"/>
      <c r="G51" s="110"/>
      <c r="H51" s="465">
        <v>195000</v>
      </c>
      <c r="I51" s="359"/>
    </row>
    <row r="52" spans="1:9" ht="99.75" customHeight="1">
      <c r="A52" s="301" t="s">
        <v>319</v>
      </c>
      <c r="B52" s="358" t="s">
        <v>320</v>
      </c>
      <c r="C52" s="358" t="s">
        <v>107</v>
      </c>
      <c r="D52" s="110" t="s">
        <v>321</v>
      </c>
      <c r="E52" s="33" t="s">
        <v>501</v>
      </c>
      <c r="F52" s="322">
        <v>2020</v>
      </c>
      <c r="G52" s="107">
        <v>10077752</v>
      </c>
      <c r="H52" s="83">
        <v>4383000</v>
      </c>
      <c r="I52" s="322"/>
    </row>
    <row r="53" spans="1:9" ht="67.5" customHeight="1" hidden="1">
      <c r="A53" s="301" t="s">
        <v>319</v>
      </c>
      <c r="B53" s="358" t="s">
        <v>320</v>
      </c>
      <c r="C53" s="358" t="s">
        <v>107</v>
      </c>
      <c r="D53" s="110" t="s">
        <v>321</v>
      </c>
      <c r="E53" s="33" t="s">
        <v>498</v>
      </c>
      <c r="F53" s="110"/>
      <c r="G53" s="110"/>
      <c r="H53" s="83"/>
      <c r="I53" s="22"/>
    </row>
    <row r="54" spans="1:9" ht="18.75">
      <c r="A54" s="385" t="s">
        <v>140</v>
      </c>
      <c r="B54" s="385" t="s">
        <v>140</v>
      </c>
      <c r="C54" s="385" t="s">
        <v>140</v>
      </c>
      <c r="D54" s="386" t="s">
        <v>438</v>
      </c>
      <c r="E54" s="385" t="s">
        <v>140</v>
      </c>
      <c r="F54" s="385" t="s">
        <v>140</v>
      </c>
      <c r="G54" s="385" t="s">
        <v>140</v>
      </c>
      <c r="H54" s="84">
        <f>H9+H36</f>
        <v>16380300</v>
      </c>
      <c r="I54" s="385" t="s">
        <v>140</v>
      </c>
    </row>
    <row r="55" spans="1:9" s="118" customFormat="1" ht="18.75">
      <c r="A55" s="208"/>
      <c r="B55" s="208"/>
      <c r="C55" s="208"/>
      <c r="D55" s="208"/>
      <c r="E55" s="209"/>
      <c r="F55" s="209"/>
      <c r="G55" s="209"/>
      <c r="H55" s="209"/>
      <c r="I55" s="209"/>
    </row>
    <row r="56" spans="1:9" s="118" customFormat="1" ht="18.75">
      <c r="A56" s="208"/>
      <c r="B56" s="208"/>
      <c r="C56" s="208"/>
      <c r="D56" s="208"/>
      <c r="E56" s="209"/>
      <c r="F56" s="209"/>
      <c r="G56" s="209"/>
      <c r="H56" s="209"/>
      <c r="I56" s="209"/>
    </row>
    <row r="58" ht="18.75">
      <c r="B58" s="21" t="s">
        <v>389</v>
      </c>
    </row>
  </sheetData>
  <sheetProtection/>
  <mergeCells count="7">
    <mergeCell ref="F3:I3"/>
    <mergeCell ref="F2:J2"/>
    <mergeCell ref="B5:H5"/>
    <mergeCell ref="B4:H4"/>
    <mergeCell ref="E49:E50"/>
    <mergeCell ref="F49:F50"/>
    <mergeCell ref="G49:G50"/>
  </mergeCells>
  <printOptions/>
  <pageMargins left="1.1811023622047245" right="0.3937007874015748" top="0.7874015748031497" bottom="0.7874015748031497" header="0.5118110236220472" footer="0.5118110236220472"/>
  <pageSetup horizontalDpi="600" verticalDpi="600" orientation="portrait" paperSize="9" scale="41" r:id="rId1"/>
  <rowBreaks count="1" manualBreakCount="1">
    <brk id="59" max="7" man="1"/>
  </rowBreaks>
</worksheet>
</file>

<file path=xl/worksheets/sheet7.xml><?xml version="1.0" encoding="utf-8"?>
<worksheet xmlns="http://schemas.openxmlformats.org/spreadsheetml/2006/main" xmlns:r="http://schemas.openxmlformats.org/officeDocument/2006/relationships">
  <dimension ref="A1:L57"/>
  <sheetViews>
    <sheetView tabSelected="1" view="pageBreakPreview" zoomScale="60" zoomScalePageLayoutView="0" workbookViewId="0" topLeftCell="A1">
      <pane ySplit="11" topLeftCell="A48" activePane="bottomLeft" state="frozen"/>
      <selection pane="topLeft" activeCell="A1" sqref="A1"/>
      <selection pane="bottomLeft" activeCell="O48" sqref="O48"/>
    </sheetView>
  </sheetViews>
  <sheetFormatPr defaultColWidth="9.00390625" defaultRowHeight="12.75"/>
  <cols>
    <col min="1" max="1" width="22.25390625" style="0" customWidth="1"/>
    <col min="2" max="2" width="19.875" style="0" customWidth="1"/>
    <col min="3" max="3" width="16.875" style="0" customWidth="1"/>
    <col min="4" max="4" width="59.375" style="0" customWidth="1"/>
    <col min="5" max="5" width="73.25390625" style="0" customWidth="1"/>
    <col min="6" max="6" width="25.75390625" style="0" customWidth="1"/>
    <col min="7" max="7" width="21.125" style="370" customWidth="1"/>
    <col min="8" max="8" width="22.00390625" style="372" customWidth="1"/>
    <col min="9" max="9" width="21.00390625" style="372" customWidth="1"/>
    <col min="10" max="10" width="21.625" style="372" customWidth="1"/>
    <col min="11" max="11" width="9.125" style="0" hidden="1" customWidth="1"/>
    <col min="12" max="12" width="14.125" style="0" customWidth="1"/>
  </cols>
  <sheetData>
    <row r="1" spans="3:10" ht="20.25">
      <c r="C1" s="10"/>
      <c r="D1" s="11"/>
      <c r="E1" s="11"/>
      <c r="F1" s="11"/>
      <c r="H1" s="697" t="s">
        <v>153</v>
      </c>
      <c r="I1" s="697"/>
      <c r="J1" s="697"/>
    </row>
    <row r="2" spans="3:12" ht="86.25" customHeight="1">
      <c r="C2" s="10"/>
      <c r="D2" s="11"/>
      <c r="E2" s="11"/>
      <c r="F2" s="576" t="s">
        <v>509</v>
      </c>
      <c r="G2" s="576"/>
      <c r="H2" s="576"/>
      <c r="I2" s="576"/>
      <c r="J2" s="576"/>
      <c r="K2" s="238"/>
      <c r="L2" s="238"/>
    </row>
    <row r="3" spans="3:10" ht="20.25">
      <c r="C3" s="10"/>
      <c r="D3" s="11"/>
      <c r="E3" s="11"/>
      <c r="F3" s="11"/>
      <c r="H3" s="696"/>
      <c r="I3" s="696"/>
      <c r="J3" s="696"/>
    </row>
    <row r="4" spans="3:10" ht="48" customHeight="1">
      <c r="C4" s="10"/>
      <c r="D4" s="11"/>
      <c r="E4" s="332" t="s">
        <v>429</v>
      </c>
      <c r="F4" s="11"/>
      <c r="H4" s="371"/>
      <c r="I4" s="371"/>
      <c r="J4" s="371"/>
    </row>
    <row r="5" spans="2:9" ht="42.75" customHeight="1">
      <c r="B5" s="600" t="s">
        <v>439</v>
      </c>
      <c r="C5" s="600"/>
      <c r="D5" s="600"/>
      <c r="E5" s="600"/>
      <c r="F5" s="600"/>
      <c r="G5" s="600"/>
      <c r="H5" s="600"/>
      <c r="I5" s="600"/>
    </row>
    <row r="6" spans="2:9" ht="42.75" customHeight="1">
      <c r="B6" s="332"/>
      <c r="C6" s="332"/>
      <c r="D6" s="332"/>
      <c r="E6" s="332" t="s">
        <v>440</v>
      </c>
      <c r="F6" s="332"/>
      <c r="G6" s="327"/>
      <c r="H6" s="327"/>
      <c r="I6" s="327"/>
    </row>
    <row r="7" spans="3:10" ht="15.75">
      <c r="C7" s="694" t="s">
        <v>17</v>
      </c>
      <c r="D7" s="695"/>
      <c r="E7" s="695"/>
      <c r="F7" s="695"/>
      <c r="G7" s="695"/>
      <c r="H7" s="695"/>
      <c r="I7" s="695"/>
      <c r="J7" s="695"/>
    </row>
    <row r="8" spans="1:10" ht="27" customHeight="1">
      <c r="A8" s="698" t="s">
        <v>338</v>
      </c>
      <c r="B8" s="699" t="s">
        <v>339</v>
      </c>
      <c r="C8" s="699" t="s">
        <v>340</v>
      </c>
      <c r="D8" s="700" t="s">
        <v>346</v>
      </c>
      <c r="E8" s="702" t="s">
        <v>361</v>
      </c>
      <c r="F8" s="689" t="s">
        <v>362</v>
      </c>
      <c r="G8" s="691" t="s">
        <v>331</v>
      </c>
      <c r="H8" s="691" t="s">
        <v>16</v>
      </c>
      <c r="I8" s="692" t="s">
        <v>0</v>
      </c>
      <c r="J8" s="692"/>
    </row>
    <row r="9" spans="1:10" ht="90.75" customHeight="1">
      <c r="A9" s="698"/>
      <c r="B9" s="699"/>
      <c r="C9" s="699"/>
      <c r="D9" s="701"/>
      <c r="E9" s="702"/>
      <c r="F9" s="690"/>
      <c r="G9" s="691"/>
      <c r="H9" s="691"/>
      <c r="I9" s="374" t="s">
        <v>363</v>
      </c>
      <c r="J9" s="373" t="s">
        <v>424</v>
      </c>
    </row>
    <row r="10" spans="1:10" ht="20.25">
      <c r="A10" s="93">
        <v>1</v>
      </c>
      <c r="B10" s="93">
        <v>2</v>
      </c>
      <c r="C10" s="106">
        <v>3</v>
      </c>
      <c r="D10" s="106">
        <v>4</v>
      </c>
      <c r="E10" s="311">
        <v>5</v>
      </c>
      <c r="F10" s="106"/>
      <c r="G10" s="375"/>
      <c r="H10" s="375">
        <v>6</v>
      </c>
      <c r="I10" s="375">
        <v>7</v>
      </c>
      <c r="J10" s="375">
        <v>8</v>
      </c>
    </row>
    <row r="11" spans="1:10" s="232" customFormat="1" ht="23.25">
      <c r="A11" s="229" t="s">
        <v>94</v>
      </c>
      <c r="B11" s="229"/>
      <c r="C11" s="230"/>
      <c r="D11" s="231" t="s">
        <v>135</v>
      </c>
      <c r="E11" s="231"/>
      <c r="F11" s="231"/>
      <c r="G11" s="376">
        <f>SUM(G12:G53)</f>
        <v>37398220</v>
      </c>
      <c r="H11" s="376">
        <f>SUM(H12:H53)</f>
        <v>32541320</v>
      </c>
      <c r="I11" s="376">
        <f>SUM(I12:I53)</f>
        <v>4856900</v>
      </c>
      <c r="J11" s="376">
        <f>SUM(J12:J53)</f>
        <v>3399400</v>
      </c>
    </row>
    <row r="12" spans="1:10" s="118" customFormat="1" ht="60.75">
      <c r="A12" s="219" t="s">
        <v>244</v>
      </c>
      <c r="B12" s="220" t="s">
        <v>114</v>
      </c>
      <c r="C12" s="221" t="s">
        <v>95</v>
      </c>
      <c r="D12" s="173" t="s">
        <v>245</v>
      </c>
      <c r="E12" s="177" t="s">
        <v>364</v>
      </c>
      <c r="F12" s="320" t="s">
        <v>367</v>
      </c>
      <c r="G12" s="316">
        <f aca="true" t="shared" si="0" ref="G12:G54">H12+I12</f>
        <v>80000</v>
      </c>
      <c r="H12" s="233">
        <v>80000</v>
      </c>
      <c r="I12" s="234"/>
      <c r="J12" s="233"/>
    </row>
    <row r="13" spans="1:10" s="118" customFormat="1" ht="60.75">
      <c r="A13" s="219" t="s">
        <v>244</v>
      </c>
      <c r="B13" s="220" t="s">
        <v>114</v>
      </c>
      <c r="C13" s="221" t="s">
        <v>95</v>
      </c>
      <c r="D13" s="173" t="s">
        <v>245</v>
      </c>
      <c r="E13" s="173" t="s">
        <v>289</v>
      </c>
      <c r="F13" s="291" t="s">
        <v>368</v>
      </c>
      <c r="G13" s="316">
        <f t="shared" si="0"/>
        <v>200000</v>
      </c>
      <c r="H13" s="233">
        <v>200000</v>
      </c>
      <c r="I13" s="233"/>
      <c r="J13" s="233"/>
    </row>
    <row r="14" spans="1:10" s="118" customFormat="1" ht="69.75" customHeight="1">
      <c r="A14" s="219" t="s">
        <v>244</v>
      </c>
      <c r="B14" s="220" t="s">
        <v>114</v>
      </c>
      <c r="C14" s="221" t="s">
        <v>95</v>
      </c>
      <c r="D14" s="173" t="s">
        <v>245</v>
      </c>
      <c r="E14" s="173" t="s">
        <v>419</v>
      </c>
      <c r="F14" s="291" t="s">
        <v>471</v>
      </c>
      <c r="G14" s="316">
        <f t="shared" si="0"/>
        <v>329000</v>
      </c>
      <c r="H14" s="233">
        <v>4000</v>
      </c>
      <c r="I14" s="233">
        <v>325000</v>
      </c>
      <c r="J14" s="233">
        <v>325000</v>
      </c>
    </row>
    <row r="15" spans="1:10" s="118" customFormat="1" ht="80.25" customHeight="1">
      <c r="A15" s="219" t="s">
        <v>444</v>
      </c>
      <c r="B15" s="220" t="s">
        <v>445</v>
      </c>
      <c r="C15" s="221" t="s">
        <v>446</v>
      </c>
      <c r="D15" s="392" t="s">
        <v>485</v>
      </c>
      <c r="E15" s="392" t="s">
        <v>470</v>
      </c>
      <c r="F15" s="291" t="s">
        <v>472</v>
      </c>
      <c r="G15" s="316">
        <f t="shared" si="0"/>
        <v>7153300</v>
      </c>
      <c r="H15" s="233">
        <v>7153300</v>
      </c>
      <c r="I15" s="233"/>
      <c r="J15" s="233"/>
    </row>
    <row r="16" spans="1:10" s="343" customFormat="1" ht="84" customHeight="1">
      <c r="A16" s="219" t="s">
        <v>313</v>
      </c>
      <c r="B16" s="220" t="s">
        <v>314</v>
      </c>
      <c r="C16" s="221" t="s">
        <v>315</v>
      </c>
      <c r="D16" s="173" t="s">
        <v>316</v>
      </c>
      <c r="E16" s="173" t="s">
        <v>379</v>
      </c>
      <c r="F16" s="320" t="s">
        <v>367</v>
      </c>
      <c r="G16" s="316">
        <f t="shared" si="0"/>
        <v>799000</v>
      </c>
      <c r="H16" s="233">
        <v>799000</v>
      </c>
      <c r="I16" s="202"/>
      <c r="J16" s="233"/>
    </row>
    <row r="17" spans="1:10" s="343" customFormat="1" ht="84" customHeight="1">
      <c r="A17" s="219" t="s">
        <v>448</v>
      </c>
      <c r="B17" s="119" t="s">
        <v>449</v>
      </c>
      <c r="C17" s="96" t="s">
        <v>450</v>
      </c>
      <c r="D17" s="202" t="s">
        <v>451</v>
      </c>
      <c r="E17" s="202" t="s">
        <v>473</v>
      </c>
      <c r="F17" s="291" t="s">
        <v>472</v>
      </c>
      <c r="G17" s="316">
        <f t="shared" si="0"/>
        <v>402100</v>
      </c>
      <c r="H17" s="233">
        <v>402100</v>
      </c>
      <c r="I17" s="202"/>
      <c r="J17" s="233"/>
    </row>
    <row r="18" spans="1:10" s="343" customFormat="1" ht="84" customHeight="1">
      <c r="A18" s="219" t="s">
        <v>447</v>
      </c>
      <c r="B18" s="220" t="s">
        <v>452</v>
      </c>
      <c r="C18" s="96" t="s">
        <v>450</v>
      </c>
      <c r="D18" s="202" t="s">
        <v>453</v>
      </c>
      <c r="E18" s="392" t="s">
        <v>470</v>
      </c>
      <c r="F18" s="291" t="s">
        <v>472</v>
      </c>
      <c r="G18" s="316">
        <f t="shared" si="0"/>
        <v>21000</v>
      </c>
      <c r="H18" s="233">
        <v>21000</v>
      </c>
      <c r="I18" s="202"/>
      <c r="J18" s="233"/>
    </row>
    <row r="19" spans="1:10" s="343" customFormat="1" ht="84" customHeight="1">
      <c r="A19" s="219" t="s">
        <v>463</v>
      </c>
      <c r="B19" s="220" t="s">
        <v>464</v>
      </c>
      <c r="C19" s="96" t="s">
        <v>460</v>
      </c>
      <c r="D19" s="202" t="s">
        <v>465</v>
      </c>
      <c r="E19" s="202" t="s">
        <v>474</v>
      </c>
      <c r="F19" s="291" t="s">
        <v>472</v>
      </c>
      <c r="G19" s="316">
        <f t="shared" si="0"/>
        <v>732800</v>
      </c>
      <c r="H19" s="233">
        <v>732800</v>
      </c>
      <c r="I19" s="202"/>
      <c r="J19" s="233"/>
    </row>
    <row r="20" spans="1:10" s="195" customFormat="1" ht="97.5" customHeight="1">
      <c r="A20" s="203" t="s">
        <v>168</v>
      </c>
      <c r="B20" s="220" t="s">
        <v>169</v>
      </c>
      <c r="C20" s="222" t="s">
        <v>102</v>
      </c>
      <c r="D20" s="107" t="s">
        <v>170</v>
      </c>
      <c r="E20" s="177" t="s">
        <v>250</v>
      </c>
      <c r="F20" s="320" t="s">
        <v>369</v>
      </c>
      <c r="G20" s="316">
        <f t="shared" si="0"/>
        <v>120000</v>
      </c>
      <c r="H20" s="233">
        <v>120000</v>
      </c>
      <c r="I20" s="202"/>
      <c r="J20" s="316"/>
    </row>
    <row r="21" spans="1:10" ht="67.5" customHeight="1">
      <c r="A21" s="203" t="s">
        <v>171</v>
      </c>
      <c r="B21" s="220" t="s">
        <v>172</v>
      </c>
      <c r="C21" s="222" t="s">
        <v>103</v>
      </c>
      <c r="D21" s="177" t="s">
        <v>173</v>
      </c>
      <c r="E21" s="177" t="s">
        <v>399</v>
      </c>
      <c r="F21" s="320" t="s">
        <v>367</v>
      </c>
      <c r="G21" s="316">
        <f t="shared" si="0"/>
        <v>390000</v>
      </c>
      <c r="H21" s="316">
        <v>390000</v>
      </c>
      <c r="I21" s="316"/>
      <c r="J21" s="316"/>
    </row>
    <row r="22" spans="1:10" ht="90" customHeight="1">
      <c r="A22" s="203" t="s">
        <v>171</v>
      </c>
      <c r="B22" s="220" t="s">
        <v>172</v>
      </c>
      <c r="C22" s="222" t="s">
        <v>103</v>
      </c>
      <c r="D22" s="177" t="s">
        <v>173</v>
      </c>
      <c r="E22" s="177" t="s">
        <v>251</v>
      </c>
      <c r="F22" s="320" t="s">
        <v>369</v>
      </c>
      <c r="G22" s="316">
        <f t="shared" si="0"/>
        <v>10000</v>
      </c>
      <c r="H22" s="316">
        <v>10000</v>
      </c>
      <c r="I22" s="316"/>
      <c r="J22" s="316"/>
    </row>
    <row r="23" spans="1:10" ht="39.75" customHeight="1" hidden="1">
      <c r="A23" s="203" t="s">
        <v>171</v>
      </c>
      <c r="B23" s="220" t="s">
        <v>172</v>
      </c>
      <c r="C23" s="222" t="s">
        <v>103</v>
      </c>
      <c r="D23" s="177" t="s">
        <v>173</v>
      </c>
      <c r="E23" s="174" t="s">
        <v>285</v>
      </c>
      <c r="F23" s="174"/>
      <c r="G23" s="316">
        <f t="shared" si="0"/>
        <v>0</v>
      </c>
      <c r="H23" s="315"/>
      <c r="I23" s="317"/>
      <c r="J23" s="316"/>
    </row>
    <row r="24" spans="1:10" ht="63.75" customHeight="1" hidden="1">
      <c r="A24" s="203" t="s">
        <v>171</v>
      </c>
      <c r="B24" s="220" t="s">
        <v>172</v>
      </c>
      <c r="C24" s="222" t="s">
        <v>103</v>
      </c>
      <c r="D24" s="177" t="s">
        <v>173</v>
      </c>
      <c r="E24" s="177" t="s">
        <v>407</v>
      </c>
      <c r="F24" s="320" t="s">
        <v>367</v>
      </c>
      <c r="G24" s="316">
        <f t="shared" si="0"/>
        <v>0</v>
      </c>
      <c r="H24" s="316"/>
      <c r="I24" s="317"/>
      <c r="J24" s="316"/>
    </row>
    <row r="25" spans="1:10" ht="82.5" customHeight="1">
      <c r="A25" s="203" t="s">
        <v>402</v>
      </c>
      <c r="B25" s="220" t="s">
        <v>403</v>
      </c>
      <c r="C25" s="222" t="s">
        <v>178</v>
      </c>
      <c r="D25" s="175" t="s">
        <v>404</v>
      </c>
      <c r="E25" s="173" t="s">
        <v>477</v>
      </c>
      <c r="F25" s="291" t="s">
        <v>472</v>
      </c>
      <c r="G25" s="316">
        <f t="shared" si="0"/>
        <v>200000</v>
      </c>
      <c r="H25" s="316">
        <v>200000</v>
      </c>
      <c r="I25" s="317"/>
      <c r="J25" s="316"/>
    </row>
    <row r="26" spans="1:10" s="195" customFormat="1" ht="106.5" customHeight="1">
      <c r="A26" s="203" t="s">
        <v>295</v>
      </c>
      <c r="B26" s="220" t="s">
        <v>296</v>
      </c>
      <c r="C26" s="222" t="s">
        <v>104</v>
      </c>
      <c r="D26" s="207" t="s">
        <v>297</v>
      </c>
      <c r="E26" s="177" t="s">
        <v>376</v>
      </c>
      <c r="F26" s="320" t="s">
        <v>367</v>
      </c>
      <c r="G26" s="316">
        <f t="shared" si="0"/>
        <v>292000</v>
      </c>
      <c r="H26" s="233">
        <v>292000</v>
      </c>
      <c r="I26" s="233"/>
      <c r="J26" s="316"/>
    </row>
    <row r="27" spans="1:10" s="195" customFormat="1" ht="187.5" customHeight="1">
      <c r="A27" s="203" t="s">
        <v>177</v>
      </c>
      <c r="B27" s="220" t="s">
        <v>178</v>
      </c>
      <c r="C27" s="222" t="s">
        <v>104</v>
      </c>
      <c r="D27" s="202" t="s">
        <v>179</v>
      </c>
      <c r="E27" s="173" t="s">
        <v>495</v>
      </c>
      <c r="F27" s="320" t="s">
        <v>496</v>
      </c>
      <c r="G27" s="316">
        <f t="shared" si="0"/>
        <v>7340000</v>
      </c>
      <c r="H27" s="393">
        <v>7340000</v>
      </c>
      <c r="I27" s="298"/>
      <c r="J27" s="316"/>
    </row>
    <row r="28" spans="1:10" ht="66" customHeight="1">
      <c r="A28" s="203" t="s">
        <v>174</v>
      </c>
      <c r="B28" s="220" t="s">
        <v>175</v>
      </c>
      <c r="C28" s="222" t="s">
        <v>104</v>
      </c>
      <c r="D28" s="177" t="s">
        <v>176</v>
      </c>
      <c r="E28" s="177" t="s">
        <v>275</v>
      </c>
      <c r="F28" s="320" t="s">
        <v>369</v>
      </c>
      <c r="G28" s="316">
        <f t="shared" si="0"/>
        <v>200000</v>
      </c>
      <c r="H28" s="316">
        <v>200000</v>
      </c>
      <c r="I28" s="316"/>
      <c r="J28" s="316"/>
    </row>
    <row r="29" spans="1:10" ht="137.25" customHeight="1">
      <c r="A29" s="203" t="s">
        <v>174</v>
      </c>
      <c r="B29" s="220" t="s">
        <v>175</v>
      </c>
      <c r="C29" s="222" t="s">
        <v>104</v>
      </c>
      <c r="D29" s="263" t="s">
        <v>176</v>
      </c>
      <c r="E29" s="177" t="s">
        <v>377</v>
      </c>
      <c r="F29" s="320" t="s">
        <v>367</v>
      </c>
      <c r="G29" s="316">
        <f t="shared" si="0"/>
        <v>5596000</v>
      </c>
      <c r="H29" s="233">
        <v>5171600</v>
      </c>
      <c r="I29" s="316">
        <v>424400</v>
      </c>
      <c r="J29" s="316">
        <v>424400</v>
      </c>
    </row>
    <row r="30" spans="1:10" ht="69.75" customHeight="1">
      <c r="A30" s="203" t="s">
        <v>174</v>
      </c>
      <c r="B30" s="220" t="s">
        <v>175</v>
      </c>
      <c r="C30" s="222" t="s">
        <v>104</v>
      </c>
      <c r="D30" s="263" t="s">
        <v>176</v>
      </c>
      <c r="E30" s="173" t="s">
        <v>371</v>
      </c>
      <c r="F30" s="320" t="s">
        <v>367</v>
      </c>
      <c r="G30" s="316">
        <f t="shared" si="0"/>
        <v>100000</v>
      </c>
      <c r="H30" s="233">
        <v>100000</v>
      </c>
      <c r="I30" s="233"/>
      <c r="J30" s="316"/>
    </row>
    <row r="31" spans="1:10" ht="62.25" customHeight="1" hidden="1">
      <c r="A31" s="203" t="s">
        <v>174</v>
      </c>
      <c r="B31" s="220" t="s">
        <v>175</v>
      </c>
      <c r="C31" s="222" t="s">
        <v>104</v>
      </c>
      <c r="D31" s="263" t="s">
        <v>176</v>
      </c>
      <c r="E31" s="177" t="s">
        <v>239</v>
      </c>
      <c r="F31" s="320" t="s">
        <v>395</v>
      </c>
      <c r="G31" s="316">
        <f t="shared" si="0"/>
        <v>0</v>
      </c>
      <c r="H31" s="316"/>
      <c r="I31" s="316"/>
      <c r="J31" s="316"/>
    </row>
    <row r="32" spans="1:10" ht="66" customHeight="1">
      <c r="A32" s="203" t="s">
        <v>174</v>
      </c>
      <c r="B32" s="220" t="s">
        <v>175</v>
      </c>
      <c r="C32" s="222" t="s">
        <v>104</v>
      </c>
      <c r="D32" s="263" t="s">
        <v>176</v>
      </c>
      <c r="E32" s="173" t="s">
        <v>394</v>
      </c>
      <c r="F32" s="320" t="s">
        <v>367</v>
      </c>
      <c r="G32" s="316">
        <f t="shared" si="0"/>
        <v>1000000</v>
      </c>
      <c r="H32" s="318">
        <v>1000000</v>
      </c>
      <c r="I32" s="316"/>
      <c r="J32" s="316"/>
    </row>
    <row r="33" spans="1:10" ht="67.5" customHeight="1" hidden="1">
      <c r="A33" s="203" t="s">
        <v>174</v>
      </c>
      <c r="B33" s="220" t="s">
        <v>175</v>
      </c>
      <c r="C33" s="222" t="s">
        <v>104</v>
      </c>
      <c r="D33" s="263" t="s">
        <v>176</v>
      </c>
      <c r="E33" s="173" t="s">
        <v>396</v>
      </c>
      <c r="F33" s="320" t="s">
        <v>395</v>
      </c>
      <c r="G33" s="316">
        <f t="shared" si="0"/>
        <v>0</v>
      </c>
      <c r="H33" s="318"/>
      <c r="I33" s="316"/>
      <c r="J33" s="316"/>
    </row>
    <row r="34" spans="1:10" ht="69.75" customHeight="1">
      <c r="A34" s="203" t="s">
        <v>182</v>
      </c>
      <c r="B34" s="220" t="s">
        <v>183</v>
      </c>
      <c r="C34" s="222" t="s">
        <v>110</v>
      </c>
      <c r="D34" s="202" t="s">
        <v>184</v>
      </c>
      <c r="E34" s="202" t="s">
        <v>252</v>
      </c>
      <c r="F34" s="320" t="s">
        <v>369</v>
      </c>
      <c r="G34" s="316">
        <f t="shared" si="0"/>
        <v>200000</v>
      </c>
      <c r="H34" s="233">
        <v>200000</v>
      </c>
      <c r="I34" s="233"/>
      <c r="J34" s="316"/>
    </row>
    <row r="35" spans="1:10" ht="98.25" customHeight="1">
      <c r="A35" s="203" t="s">
        <v>273</v>
      </c>
      <c r="B35" s="204" t="s">
        <v>271</v>
      </c>
      <c r="C35" s="222" t="s">
        <v>108</v>
      </c>
      <c r="D35" s="202" t="s">
        <v>189</v>
      </c>
      <c r="E35" s="177" t="s">
        <v>376</v>
      </c>
      <c r="F35" s="320" t="s">
        <v>367</v>
      </c>
      <c r="G35" s="316">
        <v>2120000</v>
      </c>
      <c r="H35" s="233"/>
      <c r="I35" s="233">
        <v>2120000</v>
      </c>
      <c r="J35" s="316">
        <v>2120000</v>
      </c>
    </row>
    <row r="36" spans="1:10" ht="72" customHeight="1">
      <c r="A36" s="203" t="s">
        <v>185</v>
      </c>
      <c r="B36" s="204" t="s">
        <v>186</v>
      </c>
      <c r="C36" s="219" t="s">
        <v>108</v>
      </c>
      <c r="D36" s="202" t="s">
        <v>187</v>
      </c>
      <c r="E36" s="202" t="s">
        <v>252</v>
      </c>
      <c r="F36" s="320" t="s">
        <v>369</v>
      </c>
      <c r="G36" s="316">
        <f t="shared" si="0"/>
        <v>400000</v>
      </c>
      <c r="H36" s="202"/>
      <c r="I36" s="233">
        <v>400000</v>
      </c>
      <c r="J36" s="316">
        <v>400000</v>
      </c>
    </row>
    <row r="37" spans="1:10" ht="71.25" customHeight="1">
      <c r="A37" s="203" t="s">
        <v>190</v>
      </c>
      <c r="B37" s="204" t="s">
        <v>240</v>
      </c>
      <c r="C37" s="219" t="s">
        <v>109</v>
      </c>
      <c r="D37" s="206" t="s">
        <v>60</v>
      </c>
      <c r="E37" s="206" t="s">
        <v>365</v>
      </c>
      <c r="F37" s="320" t="s">
        <v>367</v>
      </c>
      <c r="G37" s="316">
        <f t="shared" si="0"/>
        <v>199000</v>
      </c>
      <c r="H37" s="316">
        <v>199000</v>
      </c>
      <c r="I37" s="319"/>
      <c r="J37" s="316"/>
    </row>
    <row r="38" spans="1:10" ht="75" customHeight="1">
      <c r="A38" s="203" t="s">
        <v>462</v>
      </c>
      <c r="B38" s="224">
        <v>7461</v>
      </c>
      <c r="C38" s="219" t="s">
        <v>129</v>
      </c>
      <c r="D38" s="394" t="s">
        <v>454</v>
      </c>
      <c r="E38" s="202" t="s">
        <v>372</v>
      </c>
      <c r="F38" s="320" t="s">
        <v>367</v>
      </c>
      <c r="G38" s="316">
        <f t="shared" si="0"/>
        <v>7572000</v>
      </c>
      <c r="H38" s="316">
        <v>7572000</v>
      </c>
      <c r="I38" s="316"/>
      <c r="J38" s="316"/>
    </row>
    <row r="39" spans="1:10" ht="15.75" customHeight="1" hidden="1">
      <c r="A39" s="203" t="s">
        <v>138</v>
      </c>
      <c r="B39" s="225"/>
      <c r="C39" s="218">
        <v>100102</v>
      </c>
      <c r="D39" s="176" t="s">
        <v>15</v>
      </c>
      <c r="E39" s="202" t="s">
        <v>123</v>
      </c>
      <c r="F39" s="202"/>
      <c r="G39" s="316">
        <f t="shared" si="0"/>
        <v>0</v>
      </c>
      <c r="H39" s="316"/>
      <c r="I39" s="316"/>
      <c r="J39" s="316"/>
    </row>
    <row r="40" spans="1:10" ht="71.25" customHeight="1">
      <c r="A40" s="203" t="s">
        <v>191</v>
      </c>
      <c r="B40" s="220" t="s">
        <v>192</v>
      </c>
      <c r="C40" s="222" t="s">
        <v>107</v>
      </c>
      <c r="D40" s="202" t="s">
        <v>193</v>
      </c>
      <c r="E40" s="202" t="s">
        <v>475</v>
      </c>
      <c r="F40" s="291" t="s">
        <v>472</v>
      </c>
      <c r="G40" s="316">
        <f t="shared" si="0"/>
        <v>120000</v>
      </c>
      <c r="H40" s="233">
        <v>100000</v>
      </c>
      <c r="I40" s="233">
        <v>20000</v>
      </c>
      <c r="J40" s="316">
        <v>20000</v>
      </c>
    </row>
    <row r="41" spans="1:10" ht="105.75" customHeight="1">
      <c r="A41" s="203" t="s">
        <v>194</v>
      </c>
      <c r="B41" s="224">
        <v>7660</v>
      </c>
      <c r="C41" s="222" t="s">
        <v>107</v>
      </c>
      <c r="D41" s="202" t="s">
        <v>196</v>
      </c>
      <c r="E41" s="202" t="s">
        <v>475</v>
      </c>
      <c r="F41" s="291" t="s">
        <v>472</v>
      </c>
      <c r="G41" s="316">
        <f t="shared" si="0"/>
        <v>20000</v>
      </c>
      <c r="H41" s="233"/>
      <c r="I41" s="233">
        <v>20000</v>
      </c>
      <c r="J41" s="316">
        <v>20000</v>
      </c>
    </row>
    <row r="42" spans="1:10" ht="83.25" customHeight="1" hidden="1">
      <c r="A42" s="203" t="s">
        <v>197</v>
      </c>
      <c r="B42" s="224">
        <v>7670</v>
      </c>
      <c r="C42" s="222" t="s">
        <v>107</v>
      </c>
      <c r="D42" s="202" t="s">
        <v>161</v>
      </c>
      <c r="E42" s="173" t="s">
        <v>400</v>
      </c>
      <c r="F42" s="320" t="s">
        <v>370</v>
      </c>
      <c r="G42" s="316">
        <f t="shared" si="0"/>
        <v>0</v>
      </c>
      <c r="H42" s="202"/>
      <c r="I42" s="233"/>
      <c r="J42" s="316"/>
    </row>
    <row r="43" spans="1:10" ht="77.25" customHeight="1">
      <c r="A43" s="203" t="s">
        <v>197</v>
      </c>
      <c r="B43" s="224">
        <v>7670</v>
      </c>
      <c r="C43" s="222" t="s">
        <v>107</v>
      </c>
      <c r="D43" s="202" t="s">
        <v>161</v>
      </c>
      <c r="E43" s="173" t="s">
        <v>515</v>
      </c>
      <c r="F43" s="320" t="s">
        <v>370</v>
      </c>
      <c r="G43" s="316">
        <f t="shared" si="0"/>
        <v>90000</v>
      </c>
      <c r="H43" s="202"/>
      <c r="I43" s="233">
        <v>90000</v>
      </c>
      <c r="J43" s="316">
        <v>90000</v>
      </c>
    </row>
    <row r="44" spans="1:10" ht="70.5" customHeight="1">
      <c r="A44" s="203" t="s">
        <v>246</v>
      </c>
      <c r="B44" s="226">
        <v>7680</v>
      </c>
      <c r="C44" s="205" t="s">
        <v>107</v>
      </c>
      <c r="D44" s="207" t="s">
        <v>248</v>
      </c>
      <c r="E44" s="177" t="s">
        <v>476</v>
      </c>
      <c r="F44" s="291" t="s">
        <v>472</v>
      </c>
      <c r="G44" s="316">
        <f t="shared" si="0"/>
        <v>7520</v>
      </c>
      <c r="H44" s="233">
        <v>7520</v>
      </c>
      <c r="I44" s="233"/>
      <c r="J44" s="316"/>
    </row>
    <row r="45" spans="1:10" ht="70.5" customHeight="1">
      <c r="A45" s="203" t="s">
        <v>213</v>
      </c>
      <c r="B45" s="204" t="s">
        <v>214</v>
      </c>
      <c r="C45" s="205" t="s">
        <v>107</v>
      </c>
      <c r="D45" s="207" t="s">
        <v>215</v>
      </c>
      <c r="E45" s="173" t="s">
        <v>249</v>
      </c>
      <c r="F45" s="320" t="s">
        <v>369</v>
      </c>
      <c r="G45" s="316">
        <f t="shared" si="0"/>
        <v>22000</v>
      </c>
      <c r="H45" s="233">
        <v>22000</v>
      </c>
      <c r="I45" s="233"/>
      <c r="J45" s="316"/>
    </row>
    <row r="46" spans="1:10" ht="66.75" customHeight="1">
      <c r="A46" s="203" t="s">
        <v>201</v>
      </c>
      <c r="B46" s="224">
        <v>8110</v>
      </c>
      <c r="C46" s="222" t="s">
        <v>101</v>
      </c>
      <c r="D46" s="175" t="s">
        <v>241</v>
      </c>
      <c r="E46" s="173" t="s">
        <v>277</v>
      </c>
      <c r="F46" s="320" t="s">
        <v>369</v>
      </c>
      <c r="G46" s="316">
        <f t="shared" si="0"/>
        <v>80000</v>
      </c>
      <c r="H46" s="233">
        <v>80000</v>
      </c>
      <c r="I46" s="202"/>
      <c r="J46" s="316"/>
    </row>
    <row r="47" spans="1:10" ht="135.75" customHeight="1">
      <c r="A47" s="203" t="s">
        <v>203</v>
      </c>
      <c r="B47" s="224">
        <v>8340</v>
      </c>
      <c r="C47" s="222" t="s">
        <v>111</v>
      </c>
      <c r="D47" s="207" t="s">
        <v>282</v>
      </c>
      <c r="E47" s="173" t="s">
        <v>366</v>
      </c>
      <c r="F47" s="320" t="s">
        <v>373</v>
      </c>
      <c r="G47" s="316">
        <f t="shared" si="0"/>
        <v>1412000</v>
      </c>
      <c r="H47" s="202"/>
      <c r="I47" s="233">
        <v>1412000</v>
      </c>
      <c r="J47" s="316"/>
    </row>
    <row r="48" spans="1:10" s="195" customFormat="1" ht="113.25" customHeight="1">
      <c r="A48" s="227" t="s">
        <v>232</v>
      </c>
      <c r="B48" s="227" t="s">
        <v>233</v>
      </c>
      <c r="C48" s="228" t="s">
        <v>120</v>
      </c>
      <c r="D48" s="344" t="s">
        <v>234</v>
      </c>
      <c r="E48" s="177" t="s">
        <v>85</v>
      </c>
      <c r="F48" s="320" t="s">
        <v>408</v>
      </c>
      <c r="G48" s="316">
        <f t="shared" si="0"/>
        <v>90500</v>
      </c>
      <c r="H48" s="316">
        <v>45000</v>
      </c>
      <c r="I48" s="316">
        <v>45500</v>
      </c>
      <c r="J48" s="316"/>
    </row>
    <row r="49" spans="1:10" ht="104.25" customHeight="1" hidden="1">
      <c r="A49" s="227" t="s">
        <v>279</v>
      </c>
      <c r="B49" s="227" t="s">
        <v>281</v>
      </c>
      <c r="C49" s="228" t="s">
        <v>114</v>
      </c>
      <c r="D49" s="264" t="s">
        <v>280</v>
      </c>
      <c r="E49" s="177" t="s">
        <v>294</v>
      </c>
      <c r="F49" s="177"/>
      <c r="G49" s="316">
        <f t="shared" si="0"/>
        <v>0</v>
      </c>
      <c r="H49" s="316"/>
      <c r="I49" s="316"/>
      <c r="J49" s="316"/>
    </row>
    <row r="50" spans="1:10" ht="100.5" customHeight="1">
      <c r="A50" s="227" t="s">
        <v>279</v>
      </c>
      <c r="B50" s="227" t="s">
        <v>281</v>
      </c>
      <c r="C50" s="228" t="s">
        <v>114</v>
      </c>
      <c r="D50" s="264" t="s">
        <v>280</v>
      </c>
      <c r="E50" s="177" t="s">
        <v>493</v>
      </c>
      <c r="F50" s="320" t="s">
        <v>494</v>
      </c>
      <c r="G50" s="316">
        <f t="shared" si="0"/>
        <v>40000</v>
      </c>
      <c r="H50" s="316">
        <v>40000</v>
      </c>
      <c r="I50" s="316"/>
      <c r="J50" s="316"/>
    </row>
    <row r="51" spans="1:10" ht="35.25" customHeight="1" hidden="1">
      <c r="A51" s="227" t="s">
        <v>279</v>
      </c>
      <c r="B51" s="227" t="s">
        <v>281</v>
      </c>
      <c r="C51" s="228" t="s">
        <v>114</v>
      </c>
      <c r="D51" s="264" t="s">
        <v>280</v>
      </c>
      <c r="E51" s="177" t="s">
        <v>392</v>
      </c>
      <c r="F51" s="320" t="s">
        <v>391</v>
      </c>
      <c r="G51" s="316">
        <f t="shared" si="0"/>
        <v>0</v>
      </c>
      <c r="H51" s="316"/>
      <c r="I51" s="316"/>
      <c r="J51" s="316"/>
    </row>
    <row r="52" spans="1:10" ht="35.25" customHeight="1" hidden="1">
      <c r="A52" s="227" t="s">
        <v>279</v>
      </c>
      <c r="B52" s="227" t="s">
        <v>281</v>
      </c>
      <c r="C52" s="228" t="s">
        <v>114</v>
      </c>
      <c r="D52" s="264" t="s">
        <v>280</v>
      </c>
      <c r="E52" s="177" t="s">
        <v>420</v>
      </c>
      <c r="F52" s="320" t="s">
        <v>421</v>
      </c>
      <c r="G52" s="316">
        <f t="shared" si="0"/>
        <v>0</v>
      </c>
      <c r="H52" s="316"/>
      <c r="I52" s="316"/>
      <c r="J52" s="316"/>
    </row>
    <row r="53" spans="1:10" ht="78" customHeight="1">
      <c r="A53" s="227" t="s">
        <v>279</v>
      </c>
      <c r="B53" s="227" t="s">
        <v>281</v>
      </c>
      <c r="C53" s="228" t="s">
        <v>114</v>
      </c>
      <c r="D53" s="264" t="s">
        <v>280</v>
      </c>
      <c r="E53" s="173" t="s">
        <v>371</v>
      </c>
      <c r="F53" s="320" t="s">
        <v>391</v>
      </c>
      <c r="G53" s="316">
        <f t="shared" si="0"/>
        <v>60000</v>
      </c>
      <c r="H53" s="316">
        <v>60000</v>
      </c>
      <c r="I53" s="316"/>
      <c r="J53" s="316"/>
    </row>
    <row r="54" spans="1:10" ht="23.25">
      <c r="A54" s="312"/>
      <c r="B54" s="312"/>
      <c r="C54" s="313"/>
      <c r="D54" s="314" t="s">
        <v>18</v>
      </c>
      <c r="E54" s="313"/>
      <c r="F54" s="313"/>
      <c r="G54" s="377">
        <f t="shared" si="0"/>
        <v>37398220</v>
      </c>
      <c r="H54" s="378">
        <f>H11</f>
        <v>32541320</v>
      </c>
      <c r="I54" s="378">
        <f>I11</f>
        <v>4856900</v>
      </c>
      <c r="J54" s="378">
        <f>J11</f>
        <v>3399400</v>
      </c>
    </row>
    <row r="55" spans="1:10" s="118" customFormat="1" ht="23.25">
      <c r="A55" s="329"/>
      <c r="B55" s="329"/>
      <c r="C55" s="330"/>
      <c r="D55" s="331"/>
      <c r="E55" s="330"/>
      <c r="F55" s="330"/>
      <c r="G55" s="379"/>
      <c r="H55" s="380"/>
      <c r="I55" s="380"/>
      <c r="J55" s="380"/>
    </row>
    <row r="56" spans="1:10" ht="20.25">
      <c r="A56" s="210"/>
      <c r="B56" s="210"/>
      <c r="C56" s="211"/>
      <c r="D56" s="212"/>
      <c r="E56" s="211"/>
      <c r="F56" s="211"/>
      <c r="G56" s="381"/>
      <c r="H56" s="382"/>
      <c r="I56" s="382"/>
      <c r="J56" s="382"/>
    </row>
    <row r="57" spans="1:10" ht="36" customHeight="1">
      <c r="A57" s="693" t="s">
        <v>397</v>
      </c>
      <c r="B57" s="693"/>
      <c r="C57" s="693"/>
      <c r="D57" s="693"/>
      <c r="E57" s="693"/>
      <c r="F57" s="693"/>
      <c r="G57" s="693"/>
      <c r="H57" s="693"/>
      <c r="I57" s="693"/>
      <c r="J57" s="693"/>
    </row>
  </sheetData>
  <sheetProtection/>
  <mergeCells count="15">
    <mergeCell ref="H1:J1"/>
    <mergeCell ref="A8:A9"/>
    <mergeCell ref="B8:B9"/>
    <mergeCell ref="C8:C9"/>
    <mergeCell ref="D8:D9"/>
    <mergeCell ref="E8:E9"/>
    <mergeCell ref="F8:F9"/>
    <mergeCell ref="G8:G9"/>
    <mergeCell ref="H8:H9"/>
    <mergeCell ref="F2:J2"/>
    <mergeCell ref="I8:J8"/>
    <mergeCell ref="A57:J57"/>
    <mergeCell ref="C7:J7"/>
    <mergeCell ref="H3:J3"/>
    <mergeCell ref="B5:I5"/>
  </mergeCells>
  <printOptions/>
  <pageMargins left="1.1811023622047245" right="0.3937007874015748" top="0.3937007874015748" bottom="0.3937007874015748" header="0.2362204724409449" footer="0.2755905511811024"/>
  <pageSetup horizontalDpi="600" verticalDpi="600" orientation="portrait"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cp:lastModifiedBy>
  <cp:lastPrinted>2020-02-10T07:13:08Z</cp:lastPrinted>
  <dcterms:created xsi:type="dcterms:W3CDTF">2011-01-13T06:40:57Z</dcterms:created>
  <dcterms:modified xsi:type="dcterms:W3CDTF">2020-03-13T12:38:22Z</dcterms:modified>
  <cp:category/>
  <cp:version/>
  <cp:contentType/>
  <cp:contentStatus/>
</cp:coreProperties>
</file>