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45" yWindow="630" windowWidth="13695" windowHeight="7920" tabRatio="536" activeTab="6"/>
  </bookViews>
  <sheets>
    <sheet name="Дод 1" sheetId="1" r:id="rId1"/>
    <sheet name="Дод 2" sheetId="2" r:id="rId2"/>
    <sheet name="Дод 3" sheetId="3" r:id="rId3"/>
    <sheet name="дод 4" sheetId="4" r:id="rId4"/>
    <sheet name="дод 5" sheetId="5" r:id="rId5"/>
    <sheet name="Дод 6" sheetId="6" r:id="rId6"/>
    <sheet name="Дод 7" sheetId="7" r:id="rId7"/>
  </sheets>
  <definedNames>
    <definedName name="_xlnm.Print_Area" localSheetId="0">'Дод 1'!$A$1:$G$110</definedName>
    <definedName name="_xlnm.Print_Area" localSheetId="1">'Дод 2'!$A$1:$I$25</definedName>
    <definedName name="_xlnm.Print_Area" localSheetId="2">'Дод 3'!$A$1:$T$123</definedName>
    <definedName name="_xlnm.Print_Area" localSheetId="3">'дод 4'!$A$1:$P$20</definedName>
    <definedName name="_xlnm.Print_Area" localSheetId="4">'дод 5'!$A$1:$R$27</definedName>
    <definedName name="_xlnm.Print_Area" localSheetId="5">'Дод 6'!$A$1:$K$59</definedName>
    <definedName name="_xlnm.Print_Area" localSheetId="6">'Дод 7'!$A$1:$K$58</definedName>
  </definedNames>
  <calcPr fullCalcOnLoad="1"/>
</workbook>
</file>

<file path=xl/sharedStrings.xml><?xml version="1.0" encoding="utf-8"?>
<sst xmlns="http://schemas.openxmlformats.org/spreadsheetml/2006/main" count="1087" uniqueCount="532">
  <si>
    <t>Спеціальний фонд</t>
  </si>
  <si>
    <t>Разом</t>
  </si>
  <si>
    <t xml:space="preserve">    </t>
  </si>
  <si>
    <t xml:space="preserve">            з   них</t>
  </si>
  <si>
    <t xml:space="preserve">          з    них</t>
  </si>
  <si>
    <t>Ремонт і утримання доріг</t>
  </si>
  <si>
    <t>з них</t>
  </si>
  <si>
    <t>капітальні видатки за рахунок коштів,що передаються із загального фонду</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</si>
  <si>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</si>
  <si>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</si>
  <si>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</si>
  <si>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</si>
  <si>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Екологічний податок</t>
  </si>
  <si>
    <t>Єдиний податок з юридичних осіб</t>
  </si>
  <si>
    <t>Єдиний податок з фізичних осіб</t>
  </si>
  <si>
    <t>Капремонт житлового фонду</t>
  </si>
  <si>
    <t>Загальний фонд</t>
  </si>
  <si>
    <r>
      <t xml:space="preserve">                                                                                                                                                                     </t>
    </r>
    <r>
      <rPr>
        <sz val="12"/>
        <rFont val="Times New Roman"/>
        <family val="1"/>
      </rPr>
      <t>(грн.)</t>
    </r>
  </si>
  <si>
    <t>РАЗОМ</t>
  </si>
  <si>
    <t xml:space="preserve">видатки споживання </t>
  </si>
  <si>
    <t xml:space="preserve">                     Спеціальний фонд</t>
  </si>
  <si>
    <t>у т.ч.бюджет розвитку</t>
  </si>
  <si>
    <t>Кошти,що передаються із загального фонду бюджету до бюджету розвитку(спеціального фонду)</t>
  </si>
  <si>
    <t xml:space="preserve">Всього за типом боргового зобов"язання </t>
  </si>
  <si>
    <t>Додаток   3</t>
  </si>
  <si>
    <t>Плата за надання інших адміністративних послуг</t>
  </si>
  <si>
    <t>Інші надходження</t>
  </si>
  <si>
    <t>Плата за послуги, що надаються бюдж. установами згідно з функ.повноважень</t>
  </si>
  <si>
    <t>Кошти, що отримуються бюджетними установами від реалізації майна</t>
  </si>
  <si>
    <t>Інші джерела власних надходжень бюдж. установ</t>
  </si>
  <si>
    <t>Благодійні внески, гранти та дарунки, отримані бюджетними установами</t>
  </si>
  <si>
    <t>Додаток   1</t>
  </si>
  <si>
    <t>Податок на прибуток підприємств та фінансових установ комунальної власності</t>
  </si>
  <si>
    <t>Акцизний податок з реалізації суб’єктами госп. роздр. торг. підакцизних товарів</t>
  </si>
  <si>
    <t>Податок на майно</t>
  </si>
  <si>
    <t>18010400 </t>
  </si>
  <si>
    <t>Транспортний податок з юридичних осіб</t>
  </si>
  <si>
    <t>Збір за місця для паркування транспортних засобів</t>
  </si>
  <si>
    <t>Збір за місця для паркування транспортних засобів, сплачений юридичними особами</t>
  </si>
  <si>
    <t>Збір за місця для паркування транспортних засобів, сплачений фізичними особами</t>
  </si>
  <si>
    <t>Туристичний збір</t>
  </si>
  <si>
    <t>Туристичний збір, сплачений фізичними особами</t>
  </si>
  <si>
    <t xml:space="preserve">Єдиний податок </t>
  </si>
  <si>
    <t>Єдиний податок з с/г товаровиробників</t>
  </si>
  <si>
    <t>Надходження від викидів забр. речовин в атмосферне повітря стац. джер. забруднення</t>
  </si>
  <si>
    <t>Надходження від скидів забр. речовин безпосередньо у водні об'єкти</t>
  </si>
  <si>
    <t>Надходження від розміщення відходів у спец. відведених для цього місцях чи на об'єктах</t>
  </si>
  <si>
    <t>Частина чистого прибутку (доходу) комунальних підприємств</t>
  </si>
  <si>
    <t>Адміністративні штрафи</t>
  </si>
  <si>
    <t>Державне мито</t>
  </si>
  <si>
    <t>Державне мито, що сплачується за місцем розгляду та оформлення документів, у т.ч. за оформ.док. на спадщину і дарування</t>
  </si>
  <si>
    <t xml:space="preserve">Державне мито, пов'язане з видачею та оформленням паспортів </t>
  </si>
  <si>
    <t>Інші субвенції</t>
  </si>
  <si>
    <t>Надходження від господ. діяльності</t>
  </si>
  <si>
    <t>Найменування згідно з класифікацією доходів бюджету</t>
  </si>
  <si>
    <t>Код</t>
  </si>
  <si>
    <t>Всього</t>
  </si>
  <si>
    <t>в т.ч.бюджет розвитку</t>
  </si>
  <si>
    <t>Додаток   5</t>
  </si>
  <si>
    <t>Капітальні видатки</t>
  </si>
  <si>
    <t>Регулювання цін на послуги місцевого автотранспорту</t>
  </si>
  <si>
    <t xml:space="preserve"> видатки споживання</t>
  </si>
  <si>
    <t>Податкові надходження</t>
  </si>
  <si>
    <t>Податки на доходи,податки на пррибуток,податки на збільшення ринкової вартості</t>
  </si>
  <si>
    <t>Податок на прибуток підприємств</t>
  </si>
  <si>
    <t>Рентна плата та плата за  використання інших природних ресурсів</t>
  </si>
  <si>
    <t>Внутрішні податки на товари та послуги</t>
  </si>
  <si>
    <t>Місцеві податки</t>
  </si>
  <si>
    <t>Інші податки та збори</t>
  </si>
  <si>
    <t>Неподаткові надходження</t>
  </si>
  <si>
    <t>Доходи від власності та підприємницької діяльності</t>
  </si>
  <si>
    <t>Адміністративні збори та платежі,доходи від некомерційної господарської діяльності</t>
  </si>
  <si>
    <t>Плата за надання адміністративних послуг</t>
  </si>
  <si>
    <t>Надходження від орендної плати за корист. ціл. майн.компл. та ін.майном, що перебуває в комунальній  власності</t>
  </si>
  <si>
    <t>Інші неподаткові надходження</t>
  </si>
  <si>
    <t>Кошти від продажу землі і нематеріальних активів</t>
  </si>
  <si>
    <t>Офіційні трансферти</t>
  </si>
  <si>
    <t>Від органів державного управління</t>
  </si>
  <si>
    <t>Доходи від операцій з капіталом</t>
  </si>
  <si>
    <t>Цільові фонди</t>
  </si>
  <si>
    <t>Фінансування за активними операціями</t>
  </si>
  <si>
    <t xml:space="preserve">Зміна обсягів бюджетних коштів  </t>
  </si>
  <si>
    <t>Надання кредитів</t>
  </si>
  <si>
    <t>Державний бюджет</t>
  </si>
  <si>
    <t>ВСЬОГО:</t>
  </si>
  <si>
    <t>Програма підтримки індивідуального житлового будівництва "Власний дім"на 2016-2020 роки на території Корюківської міської ради</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</si>
  <si>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</si>
  <si>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Реверсна дотація</t>
  </si>
  <si>
    <t>Медична субвенція</t>
  </si>
  <si>
    <t>Медична субвенція з державного бюджету місцевому бюджету</t>
  </si>
  <si>
    <t>Освітня субвенція з державного бюджету місцевому бюджету</t>
  </si>
  <si>
    <t>комунальні послуги та енергоносії</t>
  </si>
  <si>
    <t>видатки розвитку</t>
  </si>
  <si>
    <t>оплата праці</t>
  </si>
  <si>
    <t>0100000</t>
  </si>
  <si>
    <t>0111</t>
  </si>
  <si>
    <t>0111010</t>
  </si>
  <si>
    <t>1010</t>
  </si>
  <si>
    <t>0910</t>
  </si>
  <si>
    <t>1020</t>
  </si>
  <si>
    <t>0921</t>
  </si>
  <si>
    <t>0320</t>
  </si>
  <si>
    <t>1030</t>
  </si>
  <si>
    <t>1090</t>
  </si>
  <si>
    <t>0620</t>
  </si>
  <si>
    <t>0828</t>
  </si>
  <si>
    <t>0810</t>
  </si>
  <si>
    <t>0490</t>
  </si>
  <si>
    <t>0443</t>
  </si>
  <si>
    <t>0451</t>
  </si>
  <si>
    <t>0421</t>
  </si>
  <si>
    <t>0540</t>
  </si>
  <si>
    <t>0133</t>
  </si>
  <si>
    <t>Міжбюджетні трансферти</t>
  </si>
  <si>
    <t>0180</t>
  </si>
  <si>
    <t>0118800</t>
  </si>
  <si>
    <t>грн</t>
  </si>
  <si>
    <t>Повернення кредитів </t>
  </si>
  <si>
    <t>Кредитування -всього</t>
  </si>
  <si>
    <t>Спеціальний фонд </t>
  </si>
  <si>
    <t>1060</t>
  </si>
  <si>
    <t>Надходження від орендної плати за корист. цілісними майновими комплексами та іншим державним майном</t>
  </si>
  <si>
    <t xml:space="preserve">Секретар міської ради                                                                                                                 </t>
  </si>
  <si>
    <t>«Розвиток житлово-комунального господарства та благоустрій населених пунктів Корюківської міської ради» на 2017рік</t>
  </si>
  <si>
    <t>Резервний фонд</t>
  </si>
  <si>
    <t>Відділ освіти, культури, молоді та спорту Корюківської міської ради</t>
  </si>
  <si>
    <t>0960</t>
  </si>
  <si>
    <t>Надання позашкільної освіти позашкільними закладами освіти, заходи із позашкільної роботи з дітьми</t>
  </si>
  <si>
    <t>0990</t>
  </si>
  <si>
    <t>0456</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</si>
  <si>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</si>
  <si>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Надходження коштів пайової участі у розвитку інфраструктури населеного пункту</t>
  </si>
  <si>
    <t>Власні надходження бюджетних установ</t>
  </si>
  <si>
    <t>Плата за послуги, що надаються бюджетними установами</t>
  </si>
  <si>
    <t>Корюківська міська рада (апарат)</t>
  </si>
  <si>
    <t>Додаток   4</t>
  </si>
  <si>
    <t>Додаток  6</t>
  </si>
  <si>
    <t>0116611</t>
  </si>
  <si>
    <t>0110000</t>
  </si>
  <si>
    <t>Х</t>
  </si>
  <si>
    <t>0100</t>
  </si>
  <si>
    <t>Державне управління</t>
  </si>
  <si>
    <t>1000</t>
  </si>
  <si>
    <t>Освіта</t>
  </si>
  <si>
    <t>3000</t>
  </si>
  <si>
    <t>Соціальний захист та соціальне забезпечення</t>
  </si>
  <si>
    <t>Фізична культура і спорт</t>
  </si>
  <si>
    <t>6000</t>
  </si>
  <si>
    <t>Житлово - комунальне господарство</t>
  </si>
  <si>
    <t>Культура і мистецтво</t>
  </si>
  <si>
    <t>1010180</t>
  </si>
  <si>
    <t>Керівництво і управління у відповідній сфері у містах республіканського АРК та міст обласного значення</t>
  </si>
  <si>
    <t>Додаток 7</t>
  </si>
  <si>
    <t>Податок та збір  на доходи з фізичних осіб</t>
  </si>
  <si>
    <t>Податок на нерухоме майно, відмінне від земельної  ділянки з юридичних осіб (житлової нерухомості)</t>
  </si>
  <si>
    <t>Податок на нерухоме майно, відмінне від земельної  ділянки з фізичних осіб (житлової нерухомості)</t>
  </si>
  <si>
    <t>Податок на нерухоме майно, відмінне від земельної  ділянки з юридичних осіб (нежитлової нерухомості)</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</si>
  <si>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</si>
  <si>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Субвенція з державного бюджету місцевим бюджетам на здійснення заходів щодо соціально-економічного розвитку окремих територій</t>
  </si>
  <si>
    <t>Надходження від продажу основного капіталу  </t>
  </si>
  <si>
    <t>Внески до статутного капіталу суб’єктів господарювання</t>
  </si>
  <si>
    <t>загальний фонд</t>
  </si>
  <si>
    <t>0110160</t>
  </si>
  <si>
    <t>0160</t>
  </si>
  <si>
    <t>Керівництво і управління у відповідній сфері у містах (місті Києві), селищах, селах, об’єднаних громадах</t>
  </si>
  <si>
    <t>Надання дошкільної освіти</t>
  </si>
  <si>
    <t>0113192</t>
  </si>
  <si>
    <t>3192</t>
  </si>
  <si>
    <t>Надання фінансової підтримки громадським організаціям осіб з інвалідністю і ветеранів, діяльність яких має соціальну спрямованість</t>
  </si>
  <si>
    <t>0113242</t>
  </si>
  <si>
    <t>3242</t>
  </si>
  <si>
    <t>Інші заходи у сфері соціального захисту і соціального забезпечення</t>
  </si>
  <si>
    <t>0116030</t>
  </si>
  <si>
    <t>6030</t>
  </si>
  <si>
    <t>Організація благоустрою населених пунктів</t>
  </si>
  <si>
    <t>0116020</t>
  </si>
  <si>
    <t>6020</t>
  </si>
  <si>
    <t xml:space="preserve"> Забезпечення функціонування  підприємств, установ та організацій, що виробляють, виконують та/або надають житлово-комунальні послуги   </t>
  </si>
  <si>
    <t>7000</t>
  </si>
  <si>
    <t>Економічна діяльність</t>
  </si>
  <si>
    <t>0117130</t>
  </si>
  <si>
    <t>7130</t>
  </si>
  <si>
    <t>Здійснення заходів із землеустрою</t>
  </si>
  <si>
    <t>0117350</t>
  </si>
  <si>
    <t>7350</t>
  </si>
  <si>
    <t>Розроблення схем планування та забудови територій (містобудівної документації)</t>
  </si>
  <si>
    <t>7320</t>
  </si>
  <si>
    <t>Будівництво об’єктів житлово-комунального господарства</t>
  </si>
  <si>
    <t>0117412</t>
  </si>
  <si>
    <t>0117650</t>
  </si>
  <si>
    <t>7650</t>
  </si>
  <si>
    <t>Проведення експертної грошової оцінки земельної ділянки чи права на неї</t>
  </si>
  <si>
    <t>0117660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</si>
  <si>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</si>
  <si>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</si>
  <si>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0117670</t>
  </si>
  <si>
    <t>7670</t>
  </si>
  <si>
    <t>8000</t>
  </si>
  <si>
    <t>Інша діяльність</t>
  </si>
  <si>
    <t>0118110</t>
  </si>
  <si>
    <t>Заходи із запобігання та ліквідації надзвичайних ситуацій та наслідків стихійного лиха</t>
  </si>
  <si>
    <t>0118340</t>
  </si>
  <si>
    <t>7691</t>
  </si>
  <si>
    <t>Цільові фонди, утворені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 місцевого самоврядування і місцевими органами виконавчої влади</t>
  </si>
  <si>
    <t>0118700</t>
  </si>
  <si>
    <t>0119110</t>
  </si>
  <si>
    <t>Субвенція з місцевого бюджету на сдійснення переданих видатків у сфері охорони здоров’я за рахунок коштів медичної субвенції</t>
  </si>
  <si>
    <t>0119410</t>
  </si>
  <si>
    <t>0119770</t>
  </si>
  <si>
    <t>Інші субвенції з місцевого бюджету</t>
  </si>
  <si>
    <t>0117691</t>
  </si>
  <si>
    <t>0117693</t>
  </si>
  <si>
    <t>7693</t>
  </si>
  <si>
    <t>Інші заходи, пов’язані з економічною діяльністю</t>
  </si>
  <si>
    <t>0829</t>
  </si>
  <si>
    <t>Інші заходи в галузі культури і мистецтва</t>
  </si>
  <si>
    <t>Надання спеціалізованої освіти школами естетичного виховання (музичними, художніми, хореографічними, театральними, хоровими, мистецькими)</t>
  </si>
  <si>
    <t>Забезпечення діяльності інших закладів у сфері освіти</t>
  </si>
  <si>
    <t>Інші програми та заходи у сфері освіти</t>
  </si>
  <si>
    <t>0824</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</si>
  <si>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</si>
  <si>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</si>
  <si>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</si>
  <si>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</si>
  <si>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Утримання та навчально - тренувальна робота комунальних дитячо - юнацьких спортивних товариств</t>
  </si>
  <si>
    <t>Будівництво об’єктів соціально-культурного призначення</t>
  </si>
  <si>
    <t>7321</t>
  </si>
  <si>
    <t xml:space="preserve">Будівництво освітніх установ та закладів </t>
  </si>
  <si>
    <t>8800</t>
  </si>
  <si>
    <t>Кредитування</t>
  </si>
  <si>
    <t>0118831</t>
  </si>
  <si>
    <t>8831</t>
  </si>
  <si>
    <t>Надання кредиту</t>
  </si>
  <si>
    <t>0118832</t>
  </si>
  <si>
    <t>8832</t>
  </si>
  <si>
    <t>1100</t>
  </si>
  <si>
    <t>1161</t>
  </si>
  <si>
    <t>"Програма раціонального використання та охорони водних ресурсів Корюківської міської ради на 2018 рік"</t>
  </si>
  <si>
    <t>7412</t>
  </si>
  <si>
    <t>Заходи із запобігання та ліквідацію надзвичайних ситуацій та наслідків стихійного лиха</t>
  </si>
  <si>
    <t>Надходження бюджетних установ від додаткової (господарської) діяльності</t>
  </si>
  <si>
    <t>Плата за оренду майна бюджетних установ</t>
  </si>
  <si>
    <t>0110180</t>
  </si>
  <si>
    <t>Інша діяльність у сфері державного управління</t>
  </si>
  <si>
    <t>0117680</t>
  </si>
  <si>
    <t>7680</t>
  </si>
  <si>
    <t>Членські внески до асоціації органів місцевого самоврядування</t>
  </si>
  <si>
    <t>Програма забезпечення малочисельних та віддалених сіл громади товарами першої необхідності та хлібом на 2018-2020 роки</t>
  </si>
  <si>
    <t>«Фінансова підтримка громадських організацій інвалідів, ветеранів, учасників війни та інших категорій населення»на 2018-2020 роки</t>
  </si>
  <si>
    <t>"Підтримка учасників антитерористичної операції та членів їх сімей-мешканців Корюківської міської ради на 2018-2020 роки"</t>
  </si>
  <si>
    <t>0600000</t>
  </si>
  <si>
    <t>0610000</t>
  </si>
  <si>
    <t>0611010</t>
  </si>
  <si>
    <t>0611020</t>
  </si>
  <si>
    <t>0611090</t>
  </si>
  <si>
    <t>0611100</t>
  </si>
  <si>
    <t>0611150</t>
  </si>
  <si>
    <t>0611161</t>
  </si>
  <si>
    <t>0611162</t>
  </si>
  <si>
    <t>0614040</t>
  </si>
  <si>
    <t>0614060</t>
  </si>
  <si>
    <t>0614082</t>
  </si>
  <si>
    <t>0615011</t>
  </si>
  <si>
    <t>0615012</t>
  </si>
  <si>
    <t>0615031</t>
  </si>
  <si>
    <t>0617320</t>
  </si>
  <si>
    <t>0617321</t>
  </si>
  <si>
    <t>7322</t>
  </si>
  <si>
    <t>7310</t>
  </si>
  <si>
    <t>Будівництво медичних установ та закладів</t>
  </si>
  <si>
    <t>0117310</t>
  </si>
  <si>
    <t>0117322</t>
  </si>
  <si>
    <t>"Організація та проведення  громадських робіт для населення Корюківської міської ради у 2018-2020 роках"</t>
  </si>
  <si>
    <t>(грн)</t>
  </si>
  <si>
    <t>Програма "Цивільного захисту населення Корюківської громади на 2018  - 2020 роки"</t>
  </si>
  <si>
    <t xml:space="preserve">Корюківський районний бюджет </t>
  </si>
  <si>
    <t>0119800</t>
  </si>
  <si>
    <t>Субвені з місцевого бюджету державному бюджету на виконання програм соціально - економічного розвитку регіонів</t>
  </si>
  <si>
    <t>9800</t>
  </si>
  <si>
    <t>Природоохоронні заходи за рахунок цільових фондів</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</si>
  <si>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</si>
  <si>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 </t>
  </si>
  <si>
    <t>"Програма модернізації систем цілісного майнового комплексу по теплопостачанню м.Корюківка на 2018 рік"</t>
  </si>
  <si>
    <t>0110150</t>
  </si>
  <si>
    <t>0150</t>
  </si>
  <si>
    <t>Організаційне, інформаційно - 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</si>
  <si>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"Управління майном міської комунальної власності Корюківської міської територіальної громади на 2018-2020 роки"</t>
  </si>
  <si>
    <t>Субвенції</t>
  </si>
  <si>
    <t>0617363</t>
  </si>
  <si>
    <t>7363</t>
  </si>
  <si>
    <t>Виконання інвестиційних проектів в рамках здійснення заходів щодо соціально - економічного розвитку територій (включаючи співфінансування)</t>
  </si>
  <si>
    <t>Програма фінансової підтримки Управління Державної казначейської служби України у Корюківському районі Чернігівської області для забезпечення розвитку та бехперебійної роботи казначейської служби у Корюківському районі на 2018 рік</t>
  </si>
  <si>
    <t>0116013</t>
  </si>
  <si>
    <t>6013</t>
  </si>
  <si>
    <t>Забезпечення діяльності водопровідно - каналізаційного господарства</t>
  </si>
  <si>
    <t>Транспортний податок з фізичних осіб</t>
  </si>
  <si>
    <t>Дотація з місцевого бюджету на здійсснення переданих з державного бюджету видатків з утримання закладів освіти та охорони здоров’я за рахунок додаткової дотації з державного бюджету</t>
  </si>
  <si>
    <t>0117363</t>
  </si>
  <si>
    <t xml:space="preserve">Цільові фонди, утворені ВР АРК, органами місцевого самоврядування та місцевими органами влади </t>
  </si>
  <si>
    <t>Субвенція з державного бюджету місцевим бюджетам на ормування інфраструктури об’єднаних територіальних громад</t>
  </si>
  <si>
    <t>Субвенції з державного бюджету місцевим бюджетам</t>
  </si>
  <si>
    <t>Дотації з місцеих бюджетів іншим місцевим бюджетам</t>
  </si>
  <si>
    <t>Субвенції з місцевих бюджетів іншим місцевим бюджетам</t>
  </si>
  <si>
    <t>0117362</t>
  </si>
  <si>
    <t>7362</t>
  </si>
  <si>
    <t>Виконання інвестиційних проектів в рамках формування інфраструктури об’єднаних територіальних громад  (включаючи співфінансування)</t>
  </si>
  <si>
    <t>4060</t>
  </si>
  <si>
    <t>ВСЬОГО</t>
  </si>
  <si>
    <t>2000</t>
  </si>
  <si>
    <t>Охорона здоров’я</t>
  </si>
  <si>
    <t>0112111</t>
  </si>
  <si>
    <t>2111</t>
  </si>
  <si>
    <t>0726</t>
  </si>
  <si>
    <t>Первинна медична допомога населенню, що надається центрами первинної медичної (медико-санітарної) допомоги</t>
  </si>
  <si>
    <t>0117321</t>
  </si>
  <si>
    <t>Будівництво освітніх установ та закладів</t>
  </si>
  <si>
    <t>0617361</t>
  </si>
  <si>
    <t>7361</t>
  </si>
  <si>
    <t>Співфінансування інвестиційних проектів, що реалізуються за рахунок коштів державного фонду регіонального розвитку</t>
  </si>
  <si>
    <t>0117367</t>
  </si>
  <si>
    <t>7367</t>
  </si>
  <si>
    <t>Виконання інвестиційних проектівв рамкахреалізації заходів, спрямованихна розвиток системи охорони здоров’я у сільській місцевості (включаючи співфінансування)</t>
  </si>
  <si>
    <t>Секретар міської ради</t>
  </si>
  <si>
    <t>0617325</t>
  </si>
  <si>
    <t>7325</t>
  </si>
  <si>
    <t>Реконструкція  Корюківської ЗОШ І-ІІІ ст № 1 з енергоефективними заходами та створенням нового освітнього простору по вул. Шевченка, 54 в м.Корюківка, Чернігівської обл., з виділенням черговості: І черга - зовнішнє утеплення; ІІ черга - заміна покриття, зовнішніх вікон та дверей; ІІІ черга - внутрішнє опорядження та заміна інженерних мереж з улаштуванням ІТМ</t>
  </si>
  <si>
    <t>3241</t>
  </si>
  <si>
    <t>Забезпечення діяльності інших закладів у сфері соціального захисту і соціального забезпечення</t>
  </si>
  <si>
    <t>Усього</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</si>
  <si>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</si>
  <si>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</si>
  <si>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</si>
  <si>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</si>
  <si>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Додаток 2</t>
  </si>
  <si>
    <t>Загальне фінансування</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</si>
  <si>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</si>
  <si>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</si>
  <si>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</si>
  <si>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або напрямку  видатків згідно з Типовою програамною класифікацією видатків т кредитування місцевих бюджетів</t>
  </si>
  <si>
    <t>у тому чмслі бюджет розвитку</t>
  </si>
  <si>
    <t>0614030</t>
  </si>
  <si>
    <t>Забезпечення діяльності бібліотек</t>
  </si>
  <si>
    <t>Код Типової програмної класифікації видаткв та кредитування місцевих бюджетів</t>
  </si>
  <si>
    <t xml:space="preserve">Найменування головного розпорядника коштів місцевого бюджету/ відповідального виконавця, найменування бюджетної програми або напрямку видатків згідно з Типовою програмною класифікацією видатків та кредитування місцевих бюджетів 
</t>
  </si>
  <si>
    <t>Найменування бюджету - одержувача/ надавача трансферту</t>
  </si>
  <si>
    <t>Дотація</t>
  </si>
  <si>
    <t>здійснення переданих з державного бюджету видатків з утримання закладів освіти та охорони здоров’я за рахунок відповідної дотації з државного бюджету</t>
  </si>
  <si>
    <t>Корюківський міський бюджет</t>
  </si>
  <si>
    <t>Трансферти іншим бюджетам</t>
  </si>
  <si>
    <t>5031</t>
  </si>
  <si>
    <t>Найменування місцевої /регіональної програми</t>
  </si>
  <si>
    <t>Дата та номер доуцмента, яким затверджено місцеву регіональну прогаму</t>
  </si>
  <si>
    <t>усього</t>
  </si>
  <si>
    <t>Нагородження відзнаками Корюківської міської ради на 2019-2021 роки</t>
  </si>
  <si>
    <t>"Перевезення пасажирів по місту Корюківка на 2019-2021 роки"</t>
  </si>
  <si>
    <t>"Програма охорони навколишнього природного середовища Корюківської міської ради на 2018-2020 роки", "Програма раціонального використання та охорони водних ресурсів Корюківської міської ради на 2019-2021 роки"</t>
  </si>
  <si>
    <t>Рішення двадцятої сесії Корюківської міської ради сьомого скликання від 20.12.2018</t>
  </si>
  <si>
    <t>Рішення тринадцятої сесії Корюківської міської ради сьомого скликання від 05.03.2018</t>
  </si>
  <si>
    <t>Рішення дванадцятої сесії Корюківської міської ради сьомого скликання від 21.12.2017</t>
  </si>
  <si>
    <t>Рішення дванадцятої сесії Корюківської міської ради сьомого скликання від 21.12.2018</t>
  </si>
  <si>
    <t>"Комплексна програма профілактики правопорушень на 2019-2021 роки"</t>
  </si>
  <si>
    <t>«Розвиток житлово-комунального господарства та благоустрій населених пунктів Корюківської міської ради» на 2019-2021роки</t>
  </si>
  <si>
    <t>Рішення дванадцятої сесії Корюківської міської ради сьомого скликання від 21.12.2017, рішення двадцятої сосії Корюківської міської ради сьомого скликання від 20.12.2018</t>
  </si>
  <si>
    <t>Рентна плата за спеціальне використання лісових ресурсів (головні рубки)</t>
  </si>
  <si>
    <t>Рентна плата за спеціальне використання лісових ресурсів (крім головних рубок)</t>
  </si>
  <si>
    <t>«Розвиток житлово-комунального господарства та благоустрій населених пунктів Корюківської міської ради» на 2019-2021роки", "Програма раціонального використання та охорони водних ресурсів Корюківської міської ради на 2019-2021 роки"</t>
  </si>
  <si>
    <t>«Розвиток житлово-комунального господарства та благоустрій населених пунктів Корюківської міської ради» на 2019-2021роки", "Програма соціально-економічного та культурного розвитку Корюківської міської територіальної громади на 2019 рік", "Поводження з твердими побутовими відходами в Корюківській територіальній громаді на 2019-2021 роки"</t>
  </si>
  <si>
    <t>0113241</t>
  </si>
  <si>
    <t>Програма підтримки сталого функціонування та модернізації матеріально - технічної бази закладів первинної медико - санітарної допомоги на території Корюківської територіальної громади на 2019 -2021 рік</t>
  </si>
  <si>
    <t>На початок періоду</t>
  </si>
  <si>
    <t>Надання довгострокових кредитів індивідуальним забудовникам на селі</t>
  </si>
  <si>
    <t>Повернення довгострокових кредитів, наданих індивідуальним забудовникам на селі</t>
  </si>
  <si>
    <t>Обласний бюджет Чернігівської області</t>
  </si>
  <si>
    <t>1162</t>
  </si>
  <si>
    <t>Виконання інвестиційних проектів в рамках реалізації заходів, спрямованих на розвиток системи охорони здоров’я у сільській місцевості (сключаючи співфінансування)</t>
  </si>
  <si>
    <t>С.ОЛІЙНИК</t>
  </si>
  <si>
    <t>Секретар міської ради                                                                                                                                   С.ОЛІЙНИК</t>
  </si>
  <si>
    <t>Секретар міської ради                                                                                                                        С.ОЛІЙНИК</t>
  </si>
  <si>
    <t>Секретар міської ради                                                                                                              С.ОЛІЙНИК</t>
  </si>
  <si>
    <t xml:space="preserve"> </t>
  </si>
  <si>
    <t>Рішення двадцять другої сесії Корюківської міської ради сьомого скликання від 28.02.2019</t>
  </si>
  <si>
    <t>Комплексна програма з реалізації міграційної політики Корюківського районного сектору Управління Державної міграційної Служби України в Чернігівській області на 2019 рік</t>
  </si>
  <si>
    <t>спеціальний фонд</t>
  </si>
  <si>
    <t>"Програма поліпшення покриття доріг та проїздів у житловій забудові Корюківської територіальної громади на 2019-2021 роки"</t>
  </si>
  <si>
    <t>Рішення двадцятої сесії Корюківської міської ради сьомого скликання від 20.12.2019</t>
  </si>
  <si>
    <t>"Програма запобігання бездомного утримання та розмноження бродячих тварин на території Корюківської міської ради на 2019 рік"</t>
  </si>
  <si>
    <t xml:space="preserve">               Секретар міської ради                                                                                                                                                        С.ОЛІЙНИК</t>
  </si>
  <si>
    <t>Секретар міської ради                                                                                                                         С.ОЛІЙНИК</t>
  </si>
  <si>
    <t>"Програма розвитку, фінансової підтримки та поповнення статутних фондів комунальних підприємств Корюківської міської ради на 2017-2019 роки" (КП "КОРЮКІВКАВОДОКАНАЛ")</t>
  </si>
  <si>
    <t>Кошти від відчудження майна, що належить АРК та майна, що перебуває в комунальній власності</t>
  </si>
  <si>
    <t>0116011</t>
  </si>
  <si>
    <t>6011</t>
  </si>
  <si>
    <t>Експлуатація та технічне обслуговування житлового фонду</t>
  </si>
  <si>
    <t>Охрамієвицький сільский бюджет</t>
  </si>
  <si>
    <t>Будівництво споруд, установ та закладівфізичної культури та спорту</t>
  </si>
  <si>
    <t>"Програма модернізації систем цілісного майнового комплексу по теплопостачанню м.Корюківка на 2019 - 2021 роки"</t>
  </si>
  <si>
    <t>Рішення четвертої сесії Корюківської міської ради сьомого скликання від 31.03.2016 та двадцять четвертої сесії від 30.05.2019</t>
  </si>
  <si>
    <t>Субвенція з місцевого бюджту за рахунок залишку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</si>
  <si>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</si>
  <si>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Субвенції з місцевого бюджету державному бюджету на виконання програм соціально - економічного розвитку регіонів</t>
  </si>
  <si>
    <t>0615045</t>
  </si>
  <si>
    <t>Будівництво мультифункціональних майданчиків для занять ігровими видами спорту</t>
  </si>
  <si>
    <t>5045</t>
  </si>
  <si>
    <t>Будівництво мультифункціонального майданчика для занять ігровими видами спорту на території Корюківської ЗОШ І-ІІІст. №1 по вул. Шевченка, 54, м.Корюківка, Чернігівської області</t>
  </si>
  <si>
    <t>Програма сприяння діяльності управління соціального захисту населення Корюківської районної державної адміністрації на 2019 рік</t>
  </si>
  <si>
    <t>Рішення двадцять шостої сесії Корюківської міської ради сьомого скликання від 29.08.2019</t>
  </si>
  <si>
    <t>загальний фонд </t>
  </si>
  <si>
    <t>разом </t>
  </si>
  <si>
    <t>у тому числі бюджет розвитку</t>
  </si>
  <si>
    <t xml:space="preserve"> Корюківського міського бюджету на 2020 рік </t>
  </si>
  <si>
    <t>ДОХОДИ</t>
  </si>
  <si>
    <t>ФІНАНСУВАННЯ</t>
  </si>
  <si>
    <t xml:space="preserve"> Корюківського міського бюджету на 2020 рік</t>
  </si>
  <si>
    <t>РОЗПОДІЛ</t>
  </si>
  <si>
    <t xml:space="preserve"> Корюківського міського бюджету в 2020 році</t>
  </si>
  <si>
    <t>КРЕДИТУВАННЯ</t>
  </si>
  <si>
    <t>МІЖБЮДЖЕТНІ ТРАНСФЕРТИ</t>
  </si>
  <si>
    <t>Трансферти з інших місцевих бюджетів</t>
  </si>
  <si>
    <t>найменування трансферту</t>
  </si>
  <si>
    <t>найменування трансфетру</t>
  </si>
  <si>
    <t xml:space="preserve"> коштів бюджету розвитку  за об’єктами у 2020 році</t>
  </si>
  <si>
    <t>УСЬОГО</t>
  </si>
  <si>
    <t xml:space="preserve"> витрат Корюківського міського бюджету на реалізацію місцевих/ регіональних</t>
  </si>
  <si>
    <t>у 2020 році</t>
  </si>
  <si>
    <t>Рентна плата за користування надрами</t>
  </si>
  <si>
    <t>Адміністративний збір за проведення державної реєстрації юридичних і фізичних осіб</t>
  </si>
  <si>
    <t>Адміністративний збір за державну реєстрацію речових прав на нерухоме майно</t>
  </si>
  <si>
    <t>0112010</t>
  </si>
  <si>
    <t>2010</t>
  </si>
  <si>
    <t>0731</t>
  </si>
  <si>
    <t>0112152</t>
  </si>
  <si>
    <t>0112144</t>
  </si>
  <si>
    <t>2144</t>
  </si>
  <si>
    <t>0763</t>
  </si>
  <si>
    <t>Централізовані заходи з лікування на цукровий та нецукровий діабет</t>
  </si>
  <si>
    <t>2152</t>
  </si>
  <si>
    <t>Інші програми та заходи у сфері охорони здоров’я</t>
  </si>
  <si>
    <t>Утримання та розвиток автомобільних доріг та дорожньої інфраструктуриза рахунок коштів місцевого бюджету</t>
  </si>
  <si>
    <t>0118130</t>
  </si>
  <si>
    <t>Забезпечення діяльності місцевої пожежної охорони</t>
  </si>
  <si>
    <t>4000</t>
  </si>
  <si>
    <t>0114060</t>
  </si>
  <si>
    <t>0613140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</si>
  <si>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</si>
  <si>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</si>
  <si>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0117461</t>
  </si>
  <si>
    <t>0113133</t>
  </si>
  <si>
    <t>3133</t>
  </si>
  <si>
    <t>Інші заходи та заклади молодіжної політики</t>
  </si>
  <si>
    <t>7461</t>
  </si>
  <si>
    <t>Програма підтримки розвитку вторинної медичної допомоги на території Корюківської територіальної громади на 2020-2022 роки</t>
  </si>
  <si>
    <t>Рішення тридцять першої сесії Корюківської міської ради сьомого скликання від 17.12.2019</t>
  </si>
  <si>
    <t>Програма "Забезпечення препаратами інсуліну хворих на цукровий діабет жителів Корюківської міської територіальної громади на 2020 рік"</t>
  </si>
  <si>
    <t>Програма розвитку та фінансової підтримки Корюківського міського молодіжного центру "КУБ" Корюківської міської ради на 2020-2022 роки</t>
  </si>
  <si>
    <t>"Програма створення чи коригування містобудівниї документації та регулювання земельних відносин на 2020-2022 роки"</t>
  </si>
  <si>
    <t>"Членські внески" на 2020 рік</t>
  </si>
  <si>
    <t>"Програма стимулювання створення, фінансової підтримки об’єднань співвласників багатоквартирних будинків та впровадження енергозбереження в будинках ОСББ на 2020 - 2022 роки"</t>
  </si>
  <si>
    <t xml:space="preserve">    на 2020 рік</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</si>
  <si>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</si>
  <si>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и освіти, заходи із позашкільної роботи з дітьми</t>
  </si>
  <si>
    <t xml:space="preserve">Надання спеціалізованої освітимистецькими школами </t>
  </si>
  <si>
    <t>Методичне забезпечення діяльності закладів освіти</t>
  </si>
  <si>
    <t>Холминський селищний бюджет</t>
  </si>
  <si>
    <t>Багатопрофільна стаціонарна медична допомога населенню</t>
  </si>
  <si>
    <t>ПКД "Реконструкція зовнішніх теплових мереж з встановленням модульної котельні з твердопаливними котлами (для альтернатиного виду палива) в Корюківській ЗОШ І-ІІІ ст. № 4 за адресою: вул. Шевченка 116а, місто Корюківка Чернігівської області.</t>
  </si>
  <si>
    <t xml:space="preserve">Надання дошкільної освіти  (видатки за рахунок коштів субвенції на
надання державної підтримки особам з
особливими освітніми потребами)
</t>
  </si>
  <si>
    <t>Багатопрофільна стаціонарна медична допомога населенню (видатки за рахунок коштів медичної субвенції)</t>
  </si>
  <si>
    <t>Надання загальної середньої освіти  закладами загальної середньої освіти (у тому числі з дошкільними підрозділами (відділеннями, групами))(видатки за рахунок освітньої субвенції).</t>
  </si>
  <si>
    <t>Надання загальної середньої освіти  закладами загальної середньої освіти (у тому числі з дошкільними підрозділами (відділеннями, групами))(видатки за рахунок коштів субвенції на
надання державної підтримки особам з особливими освітніми потребами).</t>
  </si>
  <si>
    <t>Програма фінансової підтримки 2 державного пожежно - рятувального загону У ДСНС України у Чернігівській області на покращення матеріально - технічного стану 9 державної пожежно - рятувальної частини (м.Корюківка) на 2020 -2022 рік</t>
  </si>
  <si>
    <t>Рішення тридцять третьої сесії Корюківської міської ради сьомого скликання від 06.02.2020</t>
  </si>
  <si>
    <t>"Програма розвитку, фінансової підтримки та поповнення статутних фондів комунальних підприємств Корюківської міської ради на 2017-2019 роки", "Програма запобігання безпритульності та розмноженню бродячих тварин на території населених пунктів  Корюківської міської територіальної громади на 2020-2022 роки", "Програма компенсації затрат КП "Корюківкаводоканал" на очистку притоків додаткових вод до системи централізованого водовідведення в м.Корюківка на 2020 рік"</t>
  </si>
  <si>
    <t>Рішення дванадцятої сесії Корюківської міської ради сьомого скликання від 21.12.2017, рішення тридцять першої сесії Корюківської міської ради від 17.12.2019</t>
  </si>
  <si>
    <t xml:space="preserve"> "Футбольний стадіон з олаштуванням трибун таа роздягалень на території Корюківської ЗОШ І-ІІІ ст. № 4 по вулиці Шевченка, 116 а, м.Корюківка, Чернігівської області - будівництво"</t>
  </si>
  <si>
    <t>2018-2020</t>
  </si>
  <si>
    <t xml:space="preserve">"Футбольний стадіон з облаштуванням трибун та роздягалень на території Корюківської ЗОШ І-ІІІ ст. № 4 по вулиці Шевченка, 116 а, м.Корюківка, Чернігівської області - будівництво" </t>
  </si>
  <si>
    <t xml:space="preserve">ПК "Футбольний стадіон з облаштуванням трибун та роздягалень на території Корюківської ЗОШ І-ІІІ ст. № 4 по вулиці Шевченка, 116 а, м.Корюківка, Чернігівської області - будівництво" </t>
  </si>
  <si>
    <t>Субвенція з місцевого бюджету на здійснення природоохоронних заходів</t>
  </si>
  <si>
    <t>"Капітальний ремонт автомобільної дороги по вул.. Вокзальна в м.Корюківка, Корюківського району, Чернігівської області</t>
  </si>
  <si>
    <t>"Програма розвитку, фінансової підтримки та поповнення статутних фондів комунальних підприємств Корюківської міської ради на 2020 2022 роки" (Корюківська ЖЕК)</t>
  </si>
  <si>
    <t>Реконструкція нежитлового приміщення під автомобільні бокси за адресою вул. Вокзальна 9-а, м.Корюківка, Чернігвської області</t>
  </si>
  <si>
    <t>Капітальний ремонт автомобільної дороги по вул.. Вокзальна в м.Корюківка, Корюківського району, Чернігівської області (ПКД та роботи)</t>
  </si>
  <si>
    <t>Капітальний ремонт автомобільної дороги по вул..Шевченка ПК18+56-ПК20+68  в м.Корюківка, Корюківського району, Чернігівської області (ПКД та роботи)</t>
  </si>
  <si>
    <t>ПКД по реконструкції каналізаційної насосної станції та каналізаційного колектору по вул. Вокзальна 8 Б в м.Корюківка Чернігівської області</t>
  </si>
  <si>
    <t>Капітальний ремонт автомобільної дороги по вул. Дудка в м.Корюківка, Корюківського району Чернігівської області(ПКД та роботи)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</si>
  <si>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</si>
  <si>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</si>
  <si>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Багатопрофільна стаціонарна медична допомога населенню (видатки за рахунок субвенції з місцевого бюджету на здійснення підтримки окремих закладів та заходів у системі охорони здоров’я за рахунок відповідної субаенції з державного бюджету)</t>
  </si>
  <si>
    <t xml:space="preserve">Централізовані заходи з лікування на цукровий та нецукровий діабет (видатки за рахунок субвенції з місцевого бюджету на здійснення підтримки окремих закладів та заходів у системі охорони здоров’я за рахунок відповідної субаенції з державного бюджету) </t>
  </si>
  <si>
    <t>Надання загальної середньої освіти  закладами загальної середньої освіти (у тому числі з дошкільними підрозділами (відділеннями, групами))(видатки за рахунок коштів 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</si>
  <si>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</si>
  <si>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Централізовані заходи з лікування на цукровий та нецукровий діабет (видтки за рахунок коштів субвенції з місцевого бюджету на здійснення переданих у сфері охорони здоров’я за рахунок коштів медичної субвенції) </t>
  </si>
  <si>
    <t>Дотація з місцевого бюджету на:</t>
  </si>
  <si>
    <t>Загальна тривалість будівництва (рік початку і завершення)</t>
  </si>
  <si>
    <t>Рівень виконання робіт на початок бюджетного періоду, %</t>
  </si>
  <si>
    <r>
      <t xml:space="preserve">Всього   видатків    </t>
    </r>
    <r>
      <rPr>
        <sz val="20"/>
        <rFont val="Times New Roman"/>
        <family val="1"/>
      </rPr>
      <t xml:space="preserve">   </t>
    </r>
  </si>
  <si>
    <t xml:space="preserve">                                                видатків Корюківського міського бюджету на 2020 рік               </t>
  </si>
  <si>
    <t xml:space="preserve">Найменування обєкта будівництва/вид будівельних робіт, в тому числі проектні роботи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</si>
  <si>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</si>
  <si>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</si>
  <si>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</si>
  <si>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Кошти від відчуження майна, що належить Автономній Республіці Крим та майна, що перебуває в комунальній власності  </t>
  </si>
  <si>
    <t>Субвенція з місцевого бюджету на реалізацію програми "Спроможна школа для кращих результатів" за рахунок відповідної субвенції з державного бюджету</t>
  </si>
  <si>
    <t>Перелюбський сільський бюджет</t>
  </si>
  <si>
    <t>Прибинський сільський бюджет</t>
  </si>
  <si>
    <t>Реконструкція ПЛІ-04кВ вуличного освітлення по вул. Бородавко в с.Наумівка Корюківського району Чернігівської області</t>
  </si>
  <si>
    <t>Коригування ПКД на "Будівництво артезіанської свердловини для питного водопостачання з використанням енергоощадного обладнання в с.Сядрине, Корюківського району Чернігівської області"</t>
  </si>
  <si>
    <t>Надання загальної середньої освіти  закладами загальної середньої освіти (у тому числі з дошкільними підрозділами (відділеннями, групами))(видатки за рахунок залишку освітньої субвенції, що склався на початок бюджетного періоду).</t>
  </si>
  <si>
    <t>«Соціальний захист  окремих категорій населення на 2019-2021 роки», "Програма захисту дітей та розвитку сімейних форм виховання у Корюківській міській територіальній громаді на 2020-2022 роки"</t>
  </si>
  <si>
    <t>0611180</t>
  </si>
  <si>
    <t>Виконання заходів в рамках реалізації програма "Спроможна школа для кращих результатів"</t>
  </si>
  <si>
    <t>1180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</si>
  <si>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</si>
  <si>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</si>
  <si>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до рішення  сорок першої  сесії     Корюківської міської ради   сьомого скликання    від  06 жовтня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1-41/ VII</t>
  </si>
  <si>
    <t>0116083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</si>
  <si>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</si>
  <si>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</si>
  <si>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</si>
  <si>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до рішення  сорок першої  сесії     Корюківської міської ради   сьомого скликання    від 06 жовтня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1-41/ VII</t>
  </si>
  <si>
    <t>до рішення  сорок першої сесії     Корюківської міської ради   сьомого скликання    від 06 жовтня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1-41/ VII</t>
  </si>
  <si>
    <t>до рішення сорок першої сесії     Корюківської міської ради   сьомого скликання    від  06 жовтня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1-41/ VII</t>
  </si>
  <si>
    <t>"Програма придбання в міську комунальну власність Корюківської міської територіальної громади земельних ділянок та інших об’єктів нерухомого майна на 2020 рік"</t>
  </si>
  <si>
    <t>до рішення  сорок першої  сесії     Корюківської міської ради   сьомого скликання    від 06 жовтня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1-41/ VII</t>
  </si>
  <si>
    <t>0110191</t>
  </si>
  <si>
    <t>0191</t>
  </si>
  <si>
    <t>Проведення місцевих виборів</t>
  </si>
  <si>
    <t>0117671</t>
  </si>
  <si>
    <t>0491</t>
  </si>
  <si>
    <t>"Програма розвитку, фінансової підтримки та поповнення статутних фондів комунальних підприємств Корюківської міської ради на 2020 2022 роки" (КП "Благоустрій")</t>
  </si>
  <si>
    <t>Рішення дванадцятої сесії Корюківської міської ради сьомого скликання від 21.12.2019</t>
  </si>
  <si>
    <t>до рішення  сорок першої сесії     Корюківської міської ради   сьомого скликання    від  06 жовтня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1-40/ VII</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</si>
</sst>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422]d\ mmmm\ yyyy&quot; р.&quot;"/>
    <numFmt numFmtId="204" formatCode="_-* #,##0.000\ _г_р_н_._-;\-* #,##0.000\ _г_р_н_._-;_-* &quot;-&quot;??\ _г_р_н_._-;_-@_-"/>
    <numFmt numFmtId="205" formatCode="#,##0_ ;\-#,##0\ "/>
    <numFmt numFmtId="206" formatCode="#0.00"/>
  </numFmts>
  <fonts count="107">
    <font>
      <sz val="10"/>
      <name val="Arial Cyr"/>
      <family val="0"/>
    </font>
    <font>
      <b/>
      <sz val="10"/>
      <name val="Arial Cyr"/>
      <family val="0"/>
    </font>
    <font>
      <b/>
      <sz val="14"/>
      <name val="Arial Cyr"/>
      <family val="0"/>
    </font>
    <font>
      <sz val="8"/>
      <name val="Arial Cyr"/>
      <family val="0"/>
    </font>
    <font>
      <sz val="14"/>
      <name val="Arial Cyr"/>
      <family val="0"/>
    </font>
    <font>
      <sz val="12"/>
      <name val="Arial Cyr"/>
      <family val="0"/>
    </font>
    <font>
      <b/>
      <sz val="12"/>
      <name val="Arial Cyr"/>
      <family val="0"/>
    </font>
    <font>
      <sz val="10"/>
      <name val="Times New Roman"/>
      <family val="1"/>
    </font>
    <font>
      <b/>
      <sz val="10"/>
      <name val="Times New Roman"/>
      <family val="1"/>
    </font>
    <font>
      <sz val="14"/>
      <name val="Times New Roman"/>
      <family val="1"/>
    </font>
    <font>
      <b/>
      <sz val="12"/>
      <name val="Times New Roman"/>
      <family val="1"/>
    </font>
    <font>
      <sz val="12"/>
      <name val="Times New Roman"/>
      <family val="1"/>
    </font>
    <font>
      <b/>
      <sz val="16"/>
      <name val="Times New Roman"/>
      <family val="1"/>
    </font>
    <font>
      <u val="single"/>
      <sz val="10"/>
      <color indexed="12"/>
      <name val="Arial Cyr"/>
      <family val="0"/>
    </font>
    <font>
      <u val="single"/>
      <sz val="10"/>
      <color indexed="36"/>
      <name val="Arial Cyr"/>
      <family val="0"/>
    </font>
    <font>
      <b/>
      <sz val="14"/>
      <name val="Times New Roman"/>
      <family val="1"/>
    </font>
    <font>
      <b/>
      <sz val="9"/>
      <name val="Arial Cyr"/>
      <family val="0"/>
    </font>
    <font>
      <sz val="8"/>
      <name val="Times New Roman"/>
      <family val="1"/>
    </font>
    <font>
      <sz val="11"/>
      <name val="Times New Roman"/>
      <family val="1"/>
    </font>
    <font>
      <i/>
      <sz val="14"/>
      <name val="Times New Roman"/>
      <family val="1"/>
    </font>
    <font>
      <b/>
      <i/>
      <sz val="14"/>
      <name val="Times New Roman"/>
      <family val="1"/>
    </font>
    <font>
      <b/>
      <i/>
      <sz val="12"/>
      <name val="Times New Roman"/>
      <family val="1"/>
    </font>
    <font>
      <i/>
      <sz val="10"/>
      <name val="Arial Cyr"/>
      <family val="0"/>
    </font>
    <font>
      <i/>
      <sz val="12"/>
      <name val="Times New Roman"/>
      <family val="1"/>
    </font>
    <font>
      <b/>
      <sz val="11"/>
      <name val="Times New Roman"/>
      <family val="1"/>
    </font>
    <font>
      <b/>
      <sz val="18"/>
      <name val="Arial Cyr"/>
      <family val="0"/>
    </font>
    <font>
      <b/>
      <sz val="11"/>
      <name val="Arial Cyr"/>
      <family val="0"/>
    </font>
    <font>
      <sz val="11"/>
      <name val="Arial Cyr"/>
      <family val="0"/>
    </font>
    <font>
      <i/>
      <sz val="14"/>
      <name val="Arial Cyr"/>
      <family val="0"/>
    </font>
    <font>
      <b/>
      <sz val="9"/>
      <name val="Times New Roman"/>
      <family val="1"/>
    </font>
    <font>
      <b/>
      <sz val="16"/>
      <color indexed="8"/>
      <name val="Times New Roman"/>
      <family val="1"/>
    </font>
    <font>
      <sz val="9"/>
      <color indexed="8"/>
      <name val="Times New Roman"/>
      <family val="1"/>
    </font>
    <font>
      <b/>
      <sz val="10"/>
      <name val="Times New Roman CYR"/>
      <family val="0"/>
    </font>
    <font>
      <b/>
      <sz val="11"/>
      <name val="Times New Roman Cyr"/>
      <family val="0"/>
    </font>
    <font>
      <sz val="16"/>
      <name val="Arial Cyr"/>
      <family val="0"/>
    </font>
    <font>
      <b/>
      <sz val="18"/>
      <name val="Times New Roman"/>
      <family val="1"/>
    </font>
    <font>
      <b/>
      <sz val="20"/>
      <name val="Arial Cyr"/>
      <family val="0"/>
    </font>
    <font>
      <sz val="13.5"/>
      <name val="Times New Roman"/>
      <family val="1"/>
    </font>
    <font>
      <sz val="16"/>
      <name val="Times New Roman"/>
      <family val="1"/>
    </font>
    <font>
      <b/>
      <i/>
      <sz val="16"/>
      <name val="Times New Roman"/>
      <family val="1"/>
    </font>
    <font>
      <sz val="15"/>
      <name val="Arial Cyr"/>
      <family val="0"/>
    </font>
    <font>
      <sz val="15"/>
      <name val="Times New Roman"/>
      <family val="1"/>
    </font>
    <font>
      <i/>
      <sz val="15"/>
      <name val="Times New Roman"/>
      <family val="1"/>
    </font>
    <font>
      <b/>
      <sz val="15"/>
      <name val="Times New Roman"/>
      <family val="1"/>
    </font>
    <font>
      <b/>
      <sz val="16"/>
      <name val="Arial Cyr"/>
      <family val="0"/>
    </font>
    <font>
      <i/>
      <sz val="16"/>
      <name val="Times New Roman"/>
      <family val="1"/>
    </font>
    <font>
      <b/>
      <sz val="9"/>
      <color indexed="8"/>
      <name val="Times New Roman"/>
      <family val="1"/>
    </font>
    <font>
      <b/>
      <sz val="13.5"/>
      <name val="Times New Roman"/>
      <family val="1"/>
    </font>
    <font>
      <sz val="18"/>
      <name val="Arial Cyr"/>
      <family val="0"/>
    </font>
    <font>
      <sz val="18"/>
      <name val="Times New Roman"/>
      <family val="1"/>
    </font>
    <font>
      <b/>
      <sz val="26"/>
      <name val="Times New Roman"/>
      <family val="1"/>
    </font>
    <font>
      <b/>
      <sz val="20"/>
      <name val="Times New Roman"/>
      <family val="1"/>
    </font>
    <font>
      <i/>
      <sz val="18"/>
      <name val="Times New Roman"/>
      <family val="1"/>
    </font>
    <font>
      <b/>
      <i/>
      <sz val="18"/>
      <name val="Times New Roman"/>
      <family val="1"/>
    </font>
    <font>
      <b/>
      <sz val="22"/>
      <name val="Times New Roman"/>
      <family val="1"/>
    </font>
    <font>
      <b/>
      <sz val="36"/>
      <name val="Times New Roman"/>
      <family val="1"/>
    </font>
    <font>
      <b/>
      <sz val="24"/>
      <name val="Times New Roman"/>
      <family val="1"/>
    </font>
    <font>
      <sz val="20"/>
      <name val="Times New Roman"/>
      <family val="1"/>
    </font>
    <font>
      <sz val="22"/>
      <name val="Times New Roman"/>
      <family val="1"/>
    </font>
    <font>
      <i/>
      <sz val="22"/>
      <name val="Times New Roman"/>
      <family val="1"/>
    </font>
    <font>
      <b/>
      <i/>
      <sz val="22"/>
      <name val="Times New Roman"/>
      <family val="1"/>
    </font>
    <font>
      <b/>
      <sz val="22"/>
      <name val="Arial Cyr"/>
      <family val="0"/>
    </font>
    <font>
      <b/>
      <sz val="20"/>
      <color indexed="8"/>
      <name val="Times New Roman"/>
      <family val="1"/>
    </font>
    <font>
      <b/>
      <i/>
      <sz val="20"/>
      <name val="Times New Roman"/>
      <family val="1"/>
    </font>
    <font>
      <b/>
      <i/>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i/>
      <sz val="14"/>
      <color indexed="8"/>
      <name val="Times New Roman"/>
      <family val="1"/>
    </font>
    <font>
      <b/>
      <i/>
      <sz val="2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i/>
      <sz val="14"/>
      <color theme="1"/>
      <name val="Times New Roman"/>
      <family val="1"/>
    </font>
    <font>
      <b/>
      <i/>
      <sz val="2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rgb="FFCC99FF"/>
        <bgColor indexed="64"/>
      </patternFill>
    </fill>
    <fill>
      <patternFill patternType="solid">
        <fgColor theme="3"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27" borderId="1" applyNumberFormat="0" applyAlignment="0" applyProtection="0"/>
    <xf numFmtId="0" fontId="13"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28" borderId="7" applyNumberFormat="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0">
      <alignment/>
      <protection/>
    </xf>
    <xf numFmtId="0" fontId="14" fillId="0" borderId="0" applyNumberFormat="0" applyFill="0" applyBorder="0" applyAlignment="0" applyProtection="0"/>
    <xf numFmtId="0" fontId="99" fillId="30" borderId="0" applyNumberFormat="0" applyBorder="0" applyAlignment="0" applyProtection="0"/>
    <xf numFmtId="0" fontId="10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103" fillId="32" borderId="0" applyNumberFormat="0" applyBorder="0" applyAlignment="0" applyProtection="0"/>
  </cellStyleXfs>
  <cellXfs count="724">
    <xf numFmtId="0" fontId="0" fillId="0" borderId="0" xfId="0"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33" borderId="0" xfId="0" applyFont="1" applyFill="1" applyAlignment="1">
      <alignment/>
    </xf>
    <xf numFmtId="0" fontId="12" fillId="0" borderId="0" xfId="0" applyFont="1" applyAlignment="1">
      <alignment/>
    </xf>
    <xf numFmtId="0" fontId="0" fillId="0" borderId="0" xfId="0" applyAlignment="1">
      <alignment/>
    </xf>
    <xf numFmtId="0" fontId="10" fillId="0" borderId="0" xfId="0" applyFont="1" applyAlignment="1">
      <alignment horizontal="right"/>
    </xf>
    <xf numFmtId="0" fontId="5" fillId="0" borderId="0" xfId="0" applyFont="1" applyAlignment="1">
      <alignment horizontal="right"/>
    </xf>
    <xf numFmtId="0" fontId="10" fillId="0" borderId="0" xfId="0" applyFont="1" applyAlignment="1">
      <alignment/>
    </xf>
    <xf numFmtId="0" fontId="11" fillId="0" borderId="11" xfId="0" applyFont="1" applyBorder="1" applyAlignment="1">
      <alignment horizontal="center" vertical="center"/>
    </xf>
    <xf numFmtId="0" fontId="11" fillId="0" borderId="11" xfId="0" applyFont="1" applyBorder="1" applyAlignment="1">
      <alignment/>
    </xf>
    <xf numFmtId="0" fontId="16" fillId="0" borderId="0" xfId="0" applyFont="1" applyAlignment="1">
      <alignment/>
    </xf>
    <xf numFmtId="1" fontId="11" fillId="0" borderId="11" xfId="0" applyNumberFormat="1" applyFont="1" applyFill="1" applyBorder="1" applyAlignment="1">
      <alignment horizontal="center" vertical="center"/>
    </xf>
    <xf numFmtId="1" fontId="10" fillId="0" borderId="11" xfId="0" applyNumberFormat="1" applyFont="1" applyFill="1" applyBorder="1" applyAlignment="1">
      <alignment horizontal="center" vertical="center" shrinkToFit="1"/>
    </xf>
    <xf numFmtId="1" fontId="11" fillId="0" borderId="11" xfId="0" applyNumberFormat="1" applyFont="1" applyFill="1" applyBorder="1" applyAlignment="1">
      <alignment horizontal="center" vertical="center" shrinkToFit="1"/>
    </xf>
    <xf numFmtId="1" fontId="10" fillId="0" borderId="10" xfId="0" applyNumberFormat="1" applyFont="1" applyFill="1" applyBorder="1" applyAlignment="1">
      <alignment horizontal="center" vertical="center" shrinkToFit="1"/>
    </xf>
    <xf numFmtId="1" fontId="11" fillId="0" borderId="10" xfId="0" applyNumberFormat="1" applyFont="1" applyFill="1" applyBorder="1" applyAlignment="1">
      <alignment horizontal="center" vertical="center" shrinkToFit="1"/>
    </xf>
    <xf numFmtId="0" fontId="15" fillId="0" borderId="0" xfId="0" applyFont="1" applyAlignment="1">
      <alignment/>
    </xf>
    <xf numFmtId="0" fontId="0" fillId="0" borderId="11" xfId="0" applyBorder="1" applyAlignment="1">
      <alignment/>
    </xf>
    <xf numFmtId="1" fontId="10" fillId="0" borderId="10" xfId="0" applyNumberFormat="1" applyFont="1" applyFill="1" applyBorder="1" applyAlignment="1">
      <alignment horizontal="center" vertical="center"/>
    </xf>
    <xf numFmtId="0" fontId="10" fillId="0" borderId="11" xfId="0" applyFont="1" applyBorder="1" applyAlignment="1">
      <alignment/>
    </xf>
    <xf numFmtId="0" fontId="0" fillId="34" borderId="11" xfId="0" applyFill="1" applyBorder="1" applyAlignment="1">
      <alignment/>
    </xf>
    <xf numFmtId="1" fontId="15" fillId="33" borderId="0" xfId="0" applyNumberFormat="1" applyFont="1" applyFill="1" applyBorder="1" applyAlignment="1">
      <alignment horizontal="left" vertical="center" wrapText="1"/>
    </xf>
    <xf numFmtId="1" fontId="15" fillId="33" borderId="0" xfId="0" applyNumberFormat="1" applyFont="1" applyFill="1" applyBorder="1" applyAlignment="1">
      <alignment/>
    </xf>
    <xf numFmtId="0" fontId="17" fillId="0" borderId="0" xfId="0" applyFont="1" applyAlignment="1">
      <alignment wrapText="1"/>
    </xf>
    <xf numFmtId="0" fontId="17" fillId="0" borderId="0" xfId="0" applyFont="1" applyAlignment="1">
      <alignment/>
    </xf>
    <xf numFmtId="0" fontId="10"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wrapText="1"/>
    </xf>
    <xf numFmtId="1" fontId="11"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1" fontId="9" fillId="0" borderId="11" xfId="0" applyNumberFormat="1" applyFont="1" applyFill="1" applyBorder="1" applyAlignment="1">
      <alignment horizontal="left" vertical="center" wrapText="1"/>
    </xf>
    <xf numFmtId="1" fontId="15" fillId="0" borderId="10" xfId="0" applyNumberFormat="1" applyFont="1" applyFill="1" applyBorder="1" applyAlignment="1">
      <alignment horizontal="left" vertical="center" wrapText="1"/>
    </xf>
    <xf numFmtId="1" fontId="9" fillId="0" borderId="10" xfId="0" applyNumberFormat="1" applyFont="1" applyFill="1" applyBorder="1" applyAlignment="1">
      <alignment horizontal="left" vertical="center" wrapText="1"/>
    </xf>
    <xf numFmtId="0" fontId="9" fillId="0" borderId="11" xfId="0" applyFont="1" applyFill="1" applyBorder="1" applyAlignment="1">
      <alignment horizontal="center" vertical="center"/>
    </xf>
    <xf numFmtId="0" fontId="19" fillId="0" borderId="11" xfId="0" applyFont="1" applyFill="1" applyBorder="1" applyAlignment="1">
      <alignment horizontal="left" vertical="center" wrapText="1"/>
    </xf>
    <xf numFmtId="0" fontId="1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9" fillId="0" borderId="12" xfId="0" applyFont="1" applyFill="1" applyBorder="1" applyAlignment="1">
      <alignment horizontal="center" vertical="center"/>
    </xf>
    <xf numFmtId="1" fontId="9" fillId="0" borderId="11" xfId="0" applyNumberFormat="1" applyFont="1" applyFill="1" applyBorder="1" applyAlignment="1">
      <alignment horizontal="center" vertical="center" shrinkToFit="1"/>
    </xf>
    <xf numFmtId="1" fontId="9" fillId="0" borderId="10" xfId="0" applyNumberFormat="1" applyFont="1" applyFill="1" applyBorder="1" applyAlignment="1">
      <alignment horizontal="center" vertical="center"/>
    </xf>
    <xf numFmtId="1" fontId="9" fillId="33" borderId="12" xfId="0" applyNumberFormat="1" applyFont="1" applyFill="1" applyBorder="1" applyAlignment="1">
      <alignment horizontal="center" vertical="center" shrinkToFit="1"/>
    </xf>
    <xf numFmtId="0" fontId="4" fillId="0" borderId="0" xfId="0" applyFont="1" applyBorder="1" applyAlignment="1">
      <alignment/>
    </xf>
    <xf numFmtId="0" fontId="6" fillId="0" borderId="0" xfId="0" applyFont="1" applyBorder="1" applyAlignment="1">
      <alignment/>
    </xf>
    <xf numFmtId="0" fontId="9" fillId="0" borderId="0" xfId="0" applyFont="1" applyAlignment="1">
      <alignment/>
    </xf>
    <xf numFmtId="0" fontId="20" fillId="0" borderId="10" xfId="0" applyFont="1" applyBorder="1" applyAlignment="1">
      <alignment horizontal="center" vertical="center" wrapText="1"/>
    </xf>
    <xf numFmtId="1" fontId="20"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1" fontId="19" fillId="0" borderId="10" xfId="0" applyNumberFormat="1" applyFont="1" applyBorder="1" applyAlignment="1">
      <alignment horizontal="center" vertical="center" wrapText="1"/>
    </xf>
    <xf numFmtId="0" fontId="20" fillId="0" borderId="10" xfId="0" applyFont="1" applyFill="1" applyBorder="1" applyAlignment="1">
      <alignment horizontal="left" vertical="center" wrapText="1"/>
    </xf>
    <xf numFmtId="0" fontId="22" fillId="0" borderId="11" xfId="0" applyFont="1" applyBorder="1" applyAlignment="1">
      <alignment/>
    </xf>
    <xf numFmtId="1" fontId="23" fillId="0" borderId="10" xfId="0" applyNumberFormat="1" applyFont="1" applyFill="1" applyBorder="1" applyAlignment="1">
      <alignment horizontal="center" vertical="center"/>
    </xf>
    <xf numFmtId="0" fontId="20" fillId="0" borderId="11" xfId="0" applyFont="1" applyFill="1" applyBorder="1" applyAlignment="1">
      <alignment horizontal="left" vertical="center" wrapText="1"/>
    </xf>
    <xf numFmtId="1" fontId="19" fillId="0" borderId="10" xfId="0" applyNumberFormat="1" applyFont="1" applyFill="1" applyBorder="1" applyAlignment="1">
      <alignment horizontal="left" vertical="center" wrapText="1"/>
    </xf>
    <xf numFmtId="1" fontId="20" fillId="0" borderId="10" xfId="0" applyNumberFormat="1" applyFont="1" applyFill="1" applyBorder="1" applyAlignment="1">
      <alignment horizontal="center" vertical="center"/>
    </xf>
    <xf numFmtId="1" fontId="20" fillId="33" borderId="13" xfId="0" applyNumberFormat="1" applyFont="1" applyFill="1" applyBorder="1" applyAlignment="1">
      <alignment horizontal="center" vertical="center" shrinkToFit="1"/>
    </xf>
    <xf numFmtId="1" fontId="19" fillId="0" borderId="10" xfId="0" applyNumberFormat="1" applyFont="1" applyFill="1" applyBorder="1" applyAlignment="1">
      <alignment horizontal="center" vertical="center"/>
    </xf>
    <xf numFmtId="1" fontId="19" fillId="0" borderId="11" xfId="0" applyNumberFormat="1" applyFont="1" applyFill="1" applyBorder="1" applyAlignment="1">
      <alignment horizontal="center" vertical="center" shrinkToFit="1"/>
    </xf>
    <xf numFmtId="0" fontId="0" fillId="0" borderId="11" xfId="0" applyFont="1" applyBorder="1" applyAlignment="1">
      <alignment/>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1" fontId="20" fillId="0" borderId="10" xfId="0" applyNumberFormat="1" applyFont="1" applyFill="1" applyBorder="1" applyAlignment="1">
      <alignment horizontal="left" vertical="center" wrapText="1"/>
    </xf>
    <xf numFmtId="1" fontId="12" fillId="0" borderId="10" xfId="0" applyNumberFormat="1" applyFont="1" applyFill="1" applyBorder="1" applyAlignment="1">
      <alignment horizontal="center" vertical="center"/>
    </xf>
    <xf numFmtId="0" fontId="12" fillId="0" borderId="11" xfId="0" applyFont="1" applyFill="1" applyBorder="1" applyAlignment="1">
      <alignment horizontal="center" vertical="center"/>
    </xf>
    <xf numFmtId="1" fontId="12"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1" fontId="19" fillId="0" borderId="11" xfId="0" applyNumberFormat="1" applyFont="1" applyFill="1" applyBorder="1" applyAlignment="1">
      <alignment horizontal="left" vertical="center" wrapText="1"/>
    </xf>
    <xf numFmtId="1" fontId="19" fillId="33" borderId="12" xfId="0" applyNumberFormat="1" applyFont="1" applyFill="1" applyBorder="1" applyAlignment="1">
      <alignment horizontal="center" vertical="center" shrinkToFit="1"/>
    </xf>
    <xf numFmtId="0" fontId="20" fillId="0" borderId="10" xfId="0" applyFont="1" applyBorder="1" applyAlignment="1">
      <alignment horizontal="left" vertical="distributed" wrapText="1"/>
    </xf>
    <xf numFmtId="0" fontId="10" fillId="34" borderId="12" xfId="0" applyFont="1" applyFill="1" applyBorder="1" applyAlignment="1">
      <alignment horizontal="center" vertical="center" wrapText="1"/>
    </xf>
    <xf numFmtId="0" fontId="10" fillId="34" borderId="11" xfId="0" applyFont="1" applyFill="1" applyBorder="1" applyAlignment="1">
      <alignment/>
    </xf>
    <xf numFmtId="0" fontId="11" fillId="0" borderId="11" xfId="0" applyFont="1" applyBorder="1" applyAlignment="1">
      <alignment vertical="top" wrapText="1"/>
    </xf>
    <xf numFmtId="0" fontId="9" fillId="0" borderId="11" xfId="0" applyFont="1" applyBorder="1" applyAlignment="1">
      <alignment/>
    </xf>
    <xf numFmtId="0" fontId="15" fillId="34" borderId="11" xfId="0" applyFont="1" applyFill="1" applyBorder="1" applyAlignment="1">
      <alignment/>
    </xf>
    <xf numFmtId="0" fontId="21" fillId="0" borderId="0" xfId="0" applyFont="1" applyBorder="1" applyAlignment="1">
      <alignment horizontal="center" vertical="center" wrapText="1"/>
    </xf>
    <xf numFmtId="0" fontId="9" fillId="0" borderId="11" xfId="0" applyFont="1" applyFill="1" applyBorder="1" applyAlignment="1">
      <alignment/>
    </xf>
    <xf numFmtId="0" fontId="10" fillId="0" borderId="0" xfId="0" applyFont="1" applyFill="1" applyAlignment="1">
      <alignment/>
    </xf>
    <xf numFmtId="0" fontId="10" fillId="0" borderId="11" xfId="0" applyFont="1" applyBorder="1" applyAlignment="1">
      <alignment horizontal="center" vertical="center" wrapText="1"/>
    </xf>
    <xf numFmtId="49" fontId="4" fillId="0" borderId="13" xfId="0" applyNumberFormat="1" applyFont="1" applyBorder="1" applyAlignment="1">
      <alignment/>
    </xf>
    <xf numFmtId="49" fontId="4" fillId="0" borderId="14" xfId="0" applyNumberFormat="1" applyFont="1" applyBorder="1" applyAlignment="1">
      <alignment/>
    </xf>
    <xf numFmtId="0" fontId="11" fillId="0" borderId="11" xfId="0" applyFont="1" applyBorder="1" applyAlignment="1">
      <alignment horizontal="center"/>
    </xf>
    <xf numFmtId="0" fontId="27" fillId="0" borderId="11" xfId="0" applyFont="1" applyBorder="1" applyAlignment="1">
      <alignment horizontal="center"/>
    </xf>
    <xf numFmtId="0" fontId="27" fillId="0" borderId="14" xfId="0" applyFont="1" applyBorder="1" applyAlignment="1">
      <alignment horizontal="center"/>
    </xf>
    <xf numFmtId="0" fontId="27" fillId="0" borderId="13" xfId="0" applyFont="1" applyBorder="1" applyAlignment="1">
      <alignment horizontal="center"/>
    </xf>
    <xf numFmtId="49" fontId="9" fillId="0" borderId="12" xfId="0" applyNumberFormat="1" applyFont="1" applyFill="1" applyBorder="1" applyAlignment="1">
      <alignment horizontal="center"/>
    </xf>
    <xf numFmtId="0" fontId="11" fillId="0" borderId="12" xfId="0" applyFont="1" applyFill="1" applyBorder="1" applyAlignment="1">
      <alignment wrapText="1"/>
    </xf>
    <xf numFmtId="49" fontId="27" fillId="0" borderId="11" xfId="0" applyNumberFormat="1" applyFont="1" applyBorder="1" applyAlignment="1">
      <alignment horizontal="center"/>
    </xf>
    <xf numFmtId="0" fontId="31" fillId="0" borderId="0" xfId="0" applyFont="1" applyFill="1" applyAlignment="1" applyProtection="1">
      <alignment horizontal="right" vertical="top" wrapText="1"/>
      <protection locked="0"/>
    </xf>
    <xf numFmtId="0" fontId="31" fillId="0" borderId="0" xfId="0" applyFont="1" applyFill="1" applyAlignment="1" applyProtection="1">
      <alignment vertical="top" wrapText="1"/>
      <protection locked="0"/>
    </xf>
    <xf numFmtId="0" fontId="7" fillId="0" borderId="0" xfId="0" applyFont="1" applyFill="1" applyAlignment="1" applyProtection="1">
      <alignment/>
      <protection locked="0"/>
    </xf>
    <xf numFmtId="0" fontId="8" fillId="0" borderId="15" xfId="0" applyFont="1" applyFill="1" applyBorder="1" applyAlignment="1" applyProtection="1">
      <alignment horizontal="center" vertical="center" wrapText="1"/>
      <protection locked="0"/>
    </xf>
    <xf numFmtId="0" fontId="18" fillId="0" borderId="11" xfId="0" applyFont="1" applyBorder="1" applyAlignment="1">
      <alignment horizontal="center" vertical="top" wrapText="1"/>
    </xf>
    <xf numFmtId="0" fontId="9" fillId="0" borderId="11" xfId="0" applyFont="1" applyFill="1" applyBorder="1" applyAlignment="1">
      <alignment wrapText="1"/>
    </xf>
    <xf numFmtId="1" fontId="15" fillId="34" borderId="11" xfId="0" applyNumberFormat="1" applyFont="1" applyFill="1" applyBorder="1" applyAlignment="1">
      <alignment horizontal="left" vertical="center" wrapText="1"/>
    </xf>
    <xf numFmtId="0" fontId="6" fillId="0" borderId="0" xfId="0" applyFont="1" applyAlignment="1">
      <alignment/>
    </xf>
    <xf numFmtId="0" fontId="11" fillId="0" borderId="11" xfId="0" applyFont="1" applyFill="1" applyBorder="1" applyAlignment="1">
      <alignment wrapText="1"/>
    </xf>
    <xf numFmtId="0" fontId="25" fillId="0" borderId="0" xfId="0" applyFont="1" applyBorder="1" applyAlignment="1">
      <alignment/>
    </xf>
    <xf numFmtId="0" fontId="29" fillId="0" borderId="0" xfId="0" applyFont="1" applyFill="1" applyAlignment="1">
      <alignment/>
    </xf>
    <xf numFmtId="0" fontId="24" fillId="0" borderId="0" xfId="0" applyFont="1" applyFill="1" applyAlignment="1">
      <alignment/>
    </xf>
    <xf numFmtId="0" fontId="8" fillId="0" borderId="0" xfId="0" applyFont="1" applyAlignment="1">
      <alignment/>
    </xf>
    <xf numFmtId="49" fontId="9" fillId="0" borderId="11" xfId="0" applyNumberFormat="1" applyFont="1" applyBorder="1" applyAlignment="1">
      <alignment horizontal="center"/>
    </xf>
    <xf numFmtId="49" fontId="9" fillId="0" borderId="11" xfId="0" applyNumberFormat="1" applyFont="1" applyFill="1" applyBorder="1" applyAlignment="1">
      <alignment horizontal="center"/>
    </xf>
    <xf numFmtId="0" fontId="4" fillId="0" borderId="0" xfId="0" applyFont="1" applyFill="1" applyAlignment="1">
      <alignment/>
    </xf>
    <xf numFmtId="0" fontId="0" fillId="0" borderId="0" xfId="0" applyFill="1" applyAlignment="1">
      <alignment/>
    </xf>
    <xf numFmtId="49" fontId="9" fillId="0" borderId="16" xfId="0" applyNumberFormat="1" applyFont="1" applyFill="1" applyBorder="1" applyAlignment="1">
      <alignment horizontal="center"/>
    </xf>
    <xf numFmtId="49" fontId="9" fillId="0" borderId="17" xfId="0" applyNumberFormat="1" applyFont="1" applyFill="1" applyBorder="1" applyAlignment="1">
      <alignment horizontal="center"/>
    </xf>
    <xf numFmtId="0" fontId="9" fillId="0" borderId="11" xfId="0" applyFont="1" applyBorder="1" applyAlignment="1">
      <alignment horizontal="center"/>
    </xf>
    <xf numFmtId="0" fontId="104" fillId="0" borderId="11" xfId="53" applyFont="1" applyBorder="1" applyAlignment="1">
      <alignment horizontal="center"/>
      <protection/>
    </xf>
    <xf numFmtId="1" fontId="20" fillId="0" borderId="11" xfId="0" applyNumberFormat="1" applyFont="1" applyFill="1" applyBorder="1" applyAlignment="1">
      <alignment horizontal="center"/>
    </xf>
    <xf numFmtId="0" fontId="9" fillId="0" borderId="10" xfId="0" applyFont="1" applyBorder="1" applyAlignment="1">
      <alignment/>
    </xf>
    <xf numFmtId="49" fontId="12" fillId="35" borderId="18" xfId="0" applyNumberFormat="1" applyFont="1" applyFill="1" applyBorder="1" applyAlignment="1">
      <alignment horizontal="center" vertical="center"/>
    </xf>
    <xf numFmtId="49" fontId="12" fillId="35" borderId="18" xfId="0" applyNumberFormat="1" applyFont="1" applyFill="1" applyBorder="1" applyAlignment="1">
      <alignment horizontal="center" vertical="center" wrapText="1"/>
    </xf>
    <xf numFmtId="49" fontId="10" fillId="0" borderId="19" xfId="0" applyNumberFormat="1" applyFont="1" applyFill="1" applyBorder="1" applyAlignment="1" applyProtection="1">
      <alignment horizontal="center"/>
      <protection locked="0"/>
    </xf>
    <xf numFmtId="0" fontId="12" fillId="0" borderId="20" xfId="0" applyFont="1" applyFill="1" applyBorder="1" applyAlignment="1" applyProtection="1">
      <alignment/>
      <protection locked="0"/>
    </xf>
    <xf numFmtId="49" fontId="11" fillId="0" borderId="11"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10" fillId="36" borderId="12" xfId="0" applyFont="1" applyFill="1" applyBorder="1" applyAlignment="1">
      <alignment wrapText="1"/>
    </xf>
    <xf numFmtId="0" fontId="15" fillId="36" borderId="11" xfId="0" applyFont="1" applyFill="1" applyBorder="1" applyAlignment="1">
      <alignment wrapText="1"/>
    </xf>
    <xf numFmtId="0" fontId="9" fillId="36" borderId="11" xfId="0" applyFont="1" applyFill="1" applyBorder="1" applyAlignment="1">
      <alignment/>
    </xf>
    <xf numFmtId="49" fontId="15" fillId="36" borderId="11" xfId="0" applyNumberFormat="1" applyFont="1" applyFill="1" applyBorder="1" applyAlignment="1">
      <alignment horizontal="center"/>
    </xf>
    <xf numFmtId="0" fontId="15" fillId="36" borderId="11" xfId="0" applyFont="1" applyFill="1" applyBorder="1" applyAlignment="1">
      <alignment/>
    </xf>
    <xf numFmtId="49" fontId="15" fillId="0" borderId="16" xfId="0" applyNumberFormat="1" applyFont="1" applyFill="1" applyBorder="1" applyAlignment="1">
      <alignment horizontal="center"/>
    </xf>
    <xf numFmtId="49" fontId="15" fillId="0" borderId="12" xfId="0" applyNumberFormat="1" applyFont="1" applyFill="1" applyBorder="1" applyAlignment="1">
      <alignment horizontal="center"/>
    </xf>
    <xf numFmtId="1" fontId="9" fillId="0" borderId="10" xfId="0" applyNumberFormat="1" applyFont="1" applyBorder="1" applyAlignment="1">
      <alignment horizontal="center" vertical="center" wrapText="1"/>
    </xf>
    <xf numFmtId="1" fontId="20" fillId="33" borderId="11" xfId="0" applyNumberFormat="1" applyFont="1" applyFill="1" applyBorder="1" applyAlignment="1">
      <alignment horizontal="center" vertical="center" shrinkToFit="1"/>
    </xf>
    <xf numFmtId="0" fontId="9" fillId="0" borderId="10" xfId="0" applyFont="1" applyFill="1" applyBorder="1" applyAlignment="1">
      <alignment horizontal="center" vertical="center"/>
    </xf>
    <xf numFmtId="1" fontId="19"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xf>
    <xf numFmtId="1" fontId="9" fillId="0" borderId="11" xfId="0" applyNumberFormat="1" applyFont="1" applyFill="1" applyBorder="1" applyAlignment="1">
      <alignment horizontal="center" vertical="center"/>
    </xf>
    <xf numFmtId="0" fontId="28" fillId="0" borderId="11" xfId="0" applyFont="1" applyBorder="1" applyAlignment="1">
      <alignment/>
    </xf>
    <xf numFmtId="0" fontId="9" fillId="0" borderId="11" xfId="0" applyFont="1" applyBorder="1" applyAlignment="1">
      <alignment horizontal="center" vertical="center"/>
    </xf>
    <xf numFmtId="0" fontId="37" fillId="0" borderId="10" xfId="0" applyFont="1" applyFill="1" applyBorder="1" applyAlignment="1">
      <alignment horizontal="left" vertical="center" wrapText="1"/>
    </xf>
    <xf numFmtId="0" fontId="104" fillId="0" borderId="11" xfId="53" applyFont="1" applyBorder="1" applyAlignment="1">
      <alignment wrapText="1"/>
      <protection/>
    </xf>
    <xf numFmtId="0" fontId="11" fillId="0" borderId="11" xfId="0" applyNumberFormat="1" applyFont="1" applyFill="1" applyBorder="1" applyAlignment="1">
      <alignment horizontal="center" vertical="center" wrapText="1"/>
    </xf>
    <xf numFmtId="0" fontId="12" fillId="35" borderId="21" xfId="0" applyNumberFormat="1" applyFont="1" applyFill="1" applyBorder="1" applyAlignment="1">
      <alignment horizontal="center" wrapText="1"/>
    </xf>
    <xf numFmtId="0" fontId="15" fillId="35" borderId="21" xfId="0" applyNumberFormat="1" applyFont="1" applyFill="1" applyBorder="1" applyAlignment="1">
      <alignment horizontal="center" wrapText="1"/>
    </xf>
    <xf numFmtId="0" fontId="12" fillId="35" borderId="21" xfId="0" applyNumberFormat="1" applyFont="1" applyFill="1" applyBorder="1" applyAlignment="1">
      <alignment horizontal="center" vertical="center" wrapText="1"/>
    </xf>
    <xf numFmtId="0" fontId="15" fillId="35" borderId="22" xfId="0" applyNumberFormat="1" applyFont="1" applyFill="1" applyBorder="1" applyAlignment="1" applyProtection="1">
      <alignment/>
      <protection/>
    </xf>
    <xf numFmtId="0" fontId="15" fillId="35" borderId="23" xfId="0" applyNumberFormat="1" applyFont="1" applyFill="1" applyBorder="1" applyAlignment="1" applyProtection="1">
      <alignment/>
      <protection locked="0"/>
    </xf>
    <xf numFmtId="0" fontId="15" fillId="35" borderId="24" xfId="0" applyNumberFormat="1" applyFont="1" applyFill="1" applyBorder="1" applyAlignment="1" applyProtection="1">
      <alignment/>
      <protection locked="0"/>
    </xf>
    <xf numFmtId="0" fontId="11" fillId="0" borderId="11" xfId="0" applyNumberFormat="1" applyFont="1" applyFill="1" applyBorder="1" applyAlignment="1" applyProtection="1">
      <alignment/>
      <protection/>
    </xf>
    <xf numFmtId="0" fontId="11" fillId="0" borderId="11" xfId="0" applyNumberFormat="1" applyFont="1" applyFill="1" applyBorder="1" applyAlignment="1" applyProtection="1">
      <alignment/>
      <protection locked="0"/>
    </xf>
    <xf numFmtId="0" fontId="15" fillId="0" borderId="19" xfId="0" applyNumberFormat="1" applyFont="1" applyFill="1" applyBorder="1" applyAlignment="1" applyProtection="1">
      <alignment/>
      <protection locked="0"/>
    </xf>
    <xf numFmtId="0" fontId="15" fillId="0" borderId="25" xfId="0" applyNumberFormat="1" applyFont="1" applyBorder="1" applyAlignment="1" applyProtection="1">
      <alignment/>
      <protection/>
    </xf>
    <xf numFmtId="0" fontId="15" fillId="0" borderId="26" xfId="0" applyNumberFormat="1" applyFont="1" applyBorder="1" applyAlignment="1" applyProtection="1">
      <alignment/>
      <protection locked="0"/>
    </xf>
    <xf numFmtId="0" fontId="15" fillId="0" borderId="27" xfId="0" applyNumberFormat="1" applyFont="1" applyBorder="1" applyAlignment="1" applyProtection="1">
      <alignment/>
      <protection locked="0"/>
    </xf>
    <xf numFmtId="0" fontId="12" fillId="0" borderId="19" xfId="0" applyNumberFormat="1" applyFont="1" applyFill="1" applyBorder="1" applyAlignment="1" applyProtection="1">
      <alignment horizontal="center"/>
      <protection locked="0"/>
    </xf>
    <xf numFmtId="1" fontId="38" fillId="0" borderId="11" xfId="0" applyNumberFormat="1" applyFont="1" applyFill="1" applyBorder="1" applyAlignment="1">
      <alignment horizontal="center" vertical="center"/>
    </xf>
    <xf numFmtId="0" fontId="105" fillId="0" borderId="11" xfId="53" applyFont="1" applyBorder="1">
      <alignment/>
      <protection/>
    </xf>
    <xf numFmtId="1" fontId="39" fillId="0" borderId="11" xfId="0" applyNumberFormat="1" applyFont="1" applyFill="1" applyBorder="1" applyAlignment="1">
      <alignment horizontal="center" vertical="center"/>
    </xf>
    <xf numFmtId="0" fontId="41" fillId="0" borderId="11" xfId="0" applyFont="1" applyFill="1" applyBorder="1" applyAlignment="1">
      <alignment wrapText="1"/>
    </xf>
    <xf numFmtId="0" fontId="42" fillId="0" borderId="11" xfId="0" applyFont="1" applyBorder="1" applyAlignment="1">
      <alignment wrapText="1"/>
    </xf>
    <xf numFmtId="0" fontId="41" fillId="0" borderId="12" xfId="0" applyFont="1" applyFill="1" applyBorder="1" applyAlignment="1">
      <alignment wrapText="1"/>
    </xf>
    <xf numFmtId="0" fontId="41" fillId="0" borderId="11" xfId="0" applyFont="1" applyBorder="1" applyAlignment="1">
      <alignment vertical="top" wrapText="1"/>
    </xf>
    <xf numFmtId="0" fontId="41" fillId="0" borderId="11" xfId="0" applyFont="1" applyBorder="1" applyAlignment="1">
      <alignment wrapText="1"/>
    </xf>
    <xf numFmtId="49" fontId="9" fillId="5" borderId="11" xfId="0" applyNumberFormat="1" applyFont="1" applyFill="1" applyBorder="1" applyAlignment="1">
      <alignment horizontal="center"/>
    </xf>
    <xf numFmtId="0" fontId="9" fillId="5" borderId="16" xfId="0" applyFont="1" applyFill="1" applyBorder="1" applyAlignment="1">
      <alignment horizontal="center"/>
    </xf>
    <xf numFmtId="49" fontId="9" fillId="5" borderId="12" xfId="0" applyNumberFormat="1" applyFont="1" applyFill="1" applyBorder="1" applyAlignment="1">
      <alignment horizontal="center"/>
    </xf>
    <xf numFmtId="0" fontId="9" fillId="5" borderId="12" xfId="0" applyFont="1" applyFill="1" applyBorder="1" applyAlignment="1">
      <alignment horizontal="center"/>
    </xf>
    <xf numFmtId="49" fontId="15" fillId="5" borderId="16" xfId="0" applyNumberFormat="1" applyFont="1" applyFill="1" applyBorder="1" applyAlignment="1">
      <alignment/>
    </xf>
    <xf numFmtId="49" fontId="15" fillId="5" borderId="12" xfId="0" applyNumberFormat="1" applyFont="1" applyFill="1" applyBorder="1" applyAlignment="1">
      <alignment/>
    </xf>
    <xf numFmtId="0" fontId="21" fillId="0" borderId="12" xfId="0" applyFont="1" applyBorder="1" applyAlignment="1">
      <alignment horizontal="center" vertical="center" wrapText="1"/>
    </xf>
    <xf numFmtId="0" fontId="21" fillId="0" borderId="11" xfId="0" applyFont="1" applyFill="1" applyBorder="1" applyAlignment="1">
      <alignment horizontal="center" vertical="center" wrapText="1"/>
    </xf>
    <xf numFmtId="0" fontId="34" fillId="0" borderId="0" xfId="0" applyFont="1" applyAlignment="1">
      <alignment/>
    </xf>
    <xf numFmtId="49" fontId="34" fillId="11" borderId="10" xfId="0" applyNumberFormat="1" applyFont="1" applyFill="1" applyBorder="1" applyAlignment="1">
      <alignment horizontal="center"/>
    </xf>
    <xf numFmtId="0" fontId="34" fillId="11" borderId="28" xfId="0" applyFont="1" applyFill="1" applyBorder="1" applyAlignment="1">
      <alignment horizontal="center"/>
    </xf>
    <xf numFmtId="0" fontId="11" fillId="0" borderId="12" xfId="0" applyFont="1" applyBorder="1" applyAlignment="1">
      <alignment wrapText="1"/>
    </xf>
    <xf numFmtId="0" fontId="9" fillId="0" borderId="29" xfId="0" applyFont="1" applyFill="1" applyBorder="1" applyAlignment="1">
      <alignment wrapText="1"/>
    </xf>
    <xf numFmtId="0" fontId="28" fillId="0" borderId="0" xfId="0" applyFont="1" applyAlignment="1">
      <alignment/>
    </xf>
    <xf numFmtId="0" fontId="22" fillId="0" borderId="0" xfId="0" applyFont="1" applyAlignment="1">
      <alignment/>
    </xf>
    <xf numFmtId="0" fontId="28" fillId="0" borderId="0" xfId="0" applyFont="1" applyFill="1" applyAlignment="1">
      <alignment/>
    </xf>
    <xf numFmtId="0" fontId="22" fillId="0" borderId="0" xfId="0" applyFont="1" applyFill="1" applyAlignment="1">
      <alignment/>
    </xf>
    <xf numFmtId="0" fontId="0" fillId="0" borderId="0" xfId="0" applyFont="1" applyAlignment="1">
      <alignment/>
    </xf>
    <xf numFmtId="49" fontId="1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49" fontId="18" fillId="0" borderId="17" xfId="0" applyNumberFormat="1" applyFont="1" applyFill="1" applyBorder="1" applyAlignment="1">
      <alignment horizontal="center"/>
    </xf>
    <xf numFmtId="0" fontId="9" fillId="0" borderId="11" xfId="0" applyFont="1" applyBorder="1" applyAlignment="1">
      <alignment wrapText="1"/>
    </xf>
    <xf numFmtId="0" fontId="38" fillId="0" borderId="11" xfId="0" applyFont="1" applyFill="1" applyBorder="1" applyAlignment="1">
      <alignment wrapText="1"/>
    </xf>
    <xf numFmtId="49" fontId="38" fillId="0" borderId="11" xfId="0" applyNumberFormat="1" applyFont="1" applyBorder="1" applyAlignment="1">
      <alignment horizontal="center"/>
    </xf>
    <xf numFmtId="49" fontId="38" fillId="0" borderId="17" xfId="0" applyNumberFormat="1" applyFont="1" applyFill="1" applyBorder="1" applyAlignment="1">
      <alignment horizontal="center"/>
    </xf>
    <xf numFmtId="49" fontId="38" fillId="0" borderId="30" xfId="0" applyNumberFormat="1" applyFont="1" applyFill="1" applyBorder="1" applyAlignment="1">
      <alignment horizontal="center"/>
    </xf>
    <xf numFmtId="0" fontId="38" fillId="0" borderId="11" xfId="0" applyFont="1" applyBorder="1" applyAlignment="1">
      <alignment wrapText="1"/>
    </xf>
    <xf numFmtId="0" fontId="38" fillId="0" borderId="12" xfId="0" applyFont="1" applyFill="1" applyBorder="1" applyAlignment="1">
      <alignment wrapText="1"/>
    </xf>
    <xf numFmtId="0" fontId="0" fillId="0" borderId="0" xfId="0" applyFill="1" applyBorder="1" applyAlignment="1">
      <alignment/>
    </xf>
    <xf numFmtId="0" fontId="15" fillId="0" borderId="0" xfId="0" applyFont="1" applyFill="1" applyBorder="1" applyAlignment="1">
      <alignment/>
    </xf>
    <xf numFmtId="0" fontId="40" fillId="0" borderId="0" xfId="0" applyFont="1" applyBorder="1" applyAlignment="1">
      <alignment/>
    </xf>
    <xf numFmtId="0" fontId="41" fillId="0" borderId="0" xfId="0" applyFont="1" applyBorder="1" applyAlignment="1">
      <alignment vertical="top" wrapText="1"/>
    </xf>
    <xf numFmtId="0" fontId="43" fillId="0" borderId="0" xfId="0" applyFont="1" applyBorder="1" applyAlignment="1">
      <alignment vertical="top" wrapText="1"/>
    </xf>
    <xf numFmtId="0" fontId="1" fillId="0" borderId="0" xfId="0" applyFont="1" applyAlignment="1">
      <alignment horizontal="right"/>
    </xf>
    <xf numFmtId="0" fontId="8" fillId="0" borderId="0" xfId="0" applyFont="1" applyAlignment="1">
      <alignment horizontal="right"/>
    </xf>
    <xf numFmtId="0" fontId="24" fillId="0" borderId="0" xfId="0" applyFont="1" applyAlignment="1">
      <alignment horizontal="right"/>
    </xf>
    <xf numFmtId="0" fontId="46" fillId="0" borderId="0" xfId="0" applyFont="1" applyFill="1" applyAlignment="1" applyProtection="1">
      <alignment horizontal="right" vertical="top" wrapText="1"/>
      <protection locked="0"/>
    </xf>
    <xf numFmtId="0" fontId="11" fillId="0" borderId="29" xfId="0" applyFont="1" applyBorder="1" applyAlignment="1">
      <alignment wrapText="1"/>
    </xf>
    <xf numFmtId="0" fontId="38" fillId="0" borderId="11" xfId="0" applyFont="1" applyBorder="1" applyAlignment="1">
      <alignment vertical="top" wrapText="1"/>
    </xf>
    <xf numFmtId="49" fontId="38" fillId="0" borderId="11" xfId="0" applyNumberFormat="1" applyFont="1" applyFill="1" applyBorder="1" applyAlignment="1">
      <alignment horizontal="center"/>
    </xf>
    <xf numFmtId="49" fontId="38" fillId="0" borderId="16" xfId="0" applyNumberFormat="1" applyFont="1" applyFill="1" applyBorder="1" applyAlignment="1">
      <alignment horizontal="center"/>
    </xf>
    <xf numFmtId="49" fontId="38" fillId="0" borderId="12" xfId="0" applyNumberFormat="1" applyFont="1" applyFill="1" applyBorder="1" applyAlignment="1">
      <alignment horizontal="center" wrapText="1"/>
    </xf>
    <xf numFmtId="49" fontId="38" fillId="0" borderId="12" xfId="0" applyNumberFormat="1" applyFont="1" applyFill="1" applyBorder="1" applyAlignment="1">
      <alignment horizontal="center"/>
    </xf>
    <xf numFmtId="49" fontId="45" fillId="0" borderId="11" xfId="0" applyNumberFormat="1" applyFont="1" applyBorder="1" applyAlignment="1">
      <alignment horizontal="center"/>
    </xf>
    <xf numFmtId="0" fontId="38" fillId="0" borderId="16" xfId="0" applyFont="1" applyFill="1" applyBorder="1" applyAlignment="1">
      <alignment horizontal="center"/>
    </xf>
    <xf numFmtId="0" fontId="38" fillId="0" borderId="11" xfId="0" applyFont="1" applyBorder="1" applyAlignment="1">
      <alignment/>
    </xf>
    <xf numFmtId="0" fontId="38" fillId="0" borderId="17" xfId="0" applyFont="1" applyFill="1" applyBorder="1" applyAlignment="1">
      <alignment horizontal="center"/>
    </xf>
    <xf numFmtId="49" fontId="38" fillId="0" borderId="11" xfId="0" applyNumberFormat="1" applyFont="1" applyFill="1" applyBorder="1" applyAlignment="1">
      <alignment horizontal="center" vertical="center"/>
    </xf>
    <xf numFmtId="49" fontId="38" fillId="0" borderId="12" xfId="0" applyNumberFormat="1" applyFont="1" applyFill="1" applyBorder="1" applyAlignment="1">
      <alignment horizontal="center" vertical="center"/>
    </xf>
    <xf numFmtId="49" fontId="35" fillId="37" borderId="11" xfId="0" applyNumberFormat="1" applyFont="1" applyFill="1" applyBorder="1" applyAlignment="1">
      <alignment horizontal="center"/>
    </xf>
    <xf numFmtId="49" fontId="35" fillId="37" borderId="11" xfId="0" applyNumberFormat="1" applyFont="1" applyFill="1" applyBorder="1" applyAlignment="1">
      <alignment horizontal="center" vertical="top" wrapText="1"/>
    </xf>
    <xf numFmtId="0" fontId="35" fillId="37" borderId="11" xfId="0" applyFont="1" applyFill="1" applyBorder="1" applyAlignment="1">
      <alignment vertical="top" wrapText="1"/>
    </xf>
    <xf numFmtId="0" fontId="25" fillId="0" borderId="0" xfId="0" applyFont="1" applyAlignment="1">
      <alignment/>
    </xf>
    <xf numFmtId="0" fontId="38" fillId="0" borderId="11" xfId="0" applyFont="1" applyFill="1" applyBorder="1" applyAlignment="1">
      <alignment horizontal="center" wrapText="1"/>
    </xf>
    <xf numFmtId="0" fontId="38" fillId="0" borderId="11" xfId="0" applyFont="1" applyFill="1" applyBorder="1" applyAlignment="1">
      <alignment vertical="top" wrapText="1"/>
    </xf>
    <xf numFmtId="0" fontId="104" fillId="0" borderId="11" xfId="53" applyFont="1" applyBorder="1">
      <alignment/>
      <protection/>
    </xf>
    <xf numFmtId="0" fontId="9" fillId="0" borderId="16" xfId="0" applyFont="1" applyFill="1" applyBorder="1" applyAlignment="1">
      <alignment wrapText="1"/>
    </xf>
    <xf numFmtId="0" fontId="10" fillId="0" borderId="0" xfId="0" applyFont="1" applyAlignment="1">
      <alignment wrapText="1"/>
    </xf>
    <xf numFmtId="49" fontId="15" fillId="0" borderId="0" xfId="0" applyNumberFormat="1" applyFont="1" applyFill="1" applyBorder="1" applyAlignment="1">
      <alignment horizontal="center"/>
    </xf>
    <xf numFmtId="0" fontId="104" fillId="0" borderId="31" xfId="53" applyFont="1" applyBorder="1" applyAlignment="1">
      <alignment horizontal="center"/>
      <protection/>
    </xf>
    <xf numFmtId="0" fontId="104" fillId="0" borderId="31" xfId="53" applyFont="1" applyBorder="1" applyAlignment="1">
      <alignment horizontal="left" wrapText="1"/>
      <protection/>
    </xf>
    <xf numFmtId="0" fontId="12" fillId="4" borderId="10" xfId="0" applyFont="1" applyFill="1" applyBorder="1" applyAlignment="1">
      <alignment horizontal="center" vertical="center" wrapText="1"/>
    </xf>
    <xf numFmtId="1" fontId="12" fillId="4" borderId="10"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xf>
    <xf numFmtId="0" fontId="12" fillId="4" borderId="11" xfId="0" applyFont="1" applyFill="1" applyBorder="1" applyAlignment="1">
      <alignment horizontal="center" vertical="center" wrapText="1"/>
    </xf>
    <xf numFmtId="1" fontId="12" fillId="4" borderId="11" xfId="0" applyNumberFormat="1" applyFont="1" applyFill="1" applyBorder="1" applyAlignment="1">
      <alignment horizontal="center" vertical="center" shrinkToFit="1"/>
    </xf>
    <xf numFmtId="0" fontId="12" fillId="4" borderId="11" xfId="0" applyFont="1" applyFill="1" applyBorder="1" applyAlignment="1">
      <alignment horizontal="center" vertical="center"/>
    </xf>
    <xf numFmtId="1" fontId="12" fillId="4" borderId="11" xfId="0" applyNumberFormat="1" applyFont="1" applyFill="1" applyBorder="1" applyAlignment="1">
      <alignment horizontal="left" vertical="center" wrapText="1"/>
    </xf>
    <xf numFmtId="1" fontId="12" fillId="4" borderId="14" xfId="0" applyNumberFormat="1" applyFont="1" applyFill="1" applyBorder="1" applyAlignment="1">
      <alignment horizontal="center" vertical="center"/>
    </xf>
    <xf numFmtId="1" fontId="12" fillId="4" borderId="10" xfId="0" applyNumberFormat="1" applyFont="1" applyFill="1" applyBorder="1" applyAlignment="1">
      <alignment horizontal="center" vertical="center"/>
    </xf>
    <xf numFmtId="0" fontId="104" fillId="3" borderId="11" xfId="53" applyFont="1" applyFill="1" applyBorder="1" applyAlignment="1">
      <alignment horizontal="center"/>
      <protection/>
    </xf>
    <xf numFmtId="0" fontId="106" fillId="3" borderId="11" xfId="53" applyFont="1" applyFill="1" applyBorder="1" applyAlignment="1">
      <alignment horizontal="left" wrapText="1"/>
      <protection/>
    </xf>
    <xf numFmtId="1" fontId="39" fillId="3" borderId="10" xfId="0" applyNumberFormat="1" applyFont="1" applyFill="1" applyBorder="1" applyAlignment="1">
      <alignment horizontal="center"/>
    </xf>
    <xf numFmtId="0" fontId="12" fillId="7" borderId="11" xfId="0" applyFont="1" applyFill="1" applyBorder="1" applyAlignment="1">
      <alignment horizontal="center" vertical="center"/>
    </xf>
    <xf numFmtId="1" fontId="12" fillId="7" borderId="11" xfId="0" applyNumberFormat="1" applyFont="1" applyFill="1" applyBorder="1" applyAlignment="1">
      <alignment horizontal="left" vertical="center" wrapText="1"/>
    </xf>
    <xf numFmtId="1" fontId="12" fillId="7" borderId="10" xfId="0" applyNumberFormat="1" applyFont="1" applyFill="1" applyBorder="1" applyAlignment="1">
      <alignment horizontal="center" vertical="center"/>
    </xf>
    <xf numFmtId="0" fontId="47" fillId="0" borderId="10" xfId="0" applyFont="1" applyFill="1" applyBorder="1" applyAlignment="1">
      <alignment horizontal="left" vertical="center" wrapText="1"/>
    </xf>
    <xf numFmtId="1" fontId="15" fillId="0" borderId="10" xfId="0" applyNumberFormat="1" applyFont="1" applyBorder="1" applyAlignment="1">
      <alignment horizontal="center" vertical="center" wrapText="1"/>
    </xf>
    <xf numFmtId="1" fontId="15" fillId="0" borderId="10" xfId="0" applyNumberFormat="1" applyFont="1" applyFill="1" applyBorder="1" applyAlignment="1">
      <alignment horizontal="center" vertical="center"/>
    </xf>
    <xf numFmtId="0" fontId="12" fillId="0" borderId="10" xfId="0" applyFont="1" applyFill="1" applyBorder="1" applyAlignment="1">
      <alignment horizontal="left" vertical="center" wrapText="1"/>
    </xf>
    <xf numFmtId="0" fontId="11" fillId="0" borderId="10" xfId="0" applyFont="1" applyFill="1" applyBorder="1" applyAlignment="1">
      <alignment wrapText="1"/>
    </xf>
    <xf numFmtId="0" fontId="41" fillId="0" borderId="11" xfId="0" applyFont="1" applyBorder="1" applyAlignment="1">
      <alignment/>
    </xf>
    <xf numFmtId="49" fontId="41" fillId="0" borderId="11" xfId="0" applyNumberFormat="1" applyFont="1" applyFill="1" applyBorder="1" applyAlignment="1">
      <alignment horizontal="left" wrapText="1"/>
    </xf>
    <xf numFmtId="0" fontId="11" fillId="0" borderId="12" xfId="0" applyFont="1" applyBorder="1" applyAlignment="1">
      <alignment horizontal="center" vertical="center"/>
    </xf>
    <xf numFmtId="0" fontId="10" fillId="34" borderId="12" xfId="0" applyFont="1" applyFill="1" applyBorder="1" applyAlignment="1">
      <alignment horizontal="center" vertical="center"/>
    </xf>
    <xf numFmtId="0" fontId="10" fillId="0" borderId="12" xfId="0" applyFont="1" applyBorder="1" applyAlignment="1">
      <alignment horizontal="center" vertical="center"/>
    </xf>
    <xf numFmtId="49" fontId="15" fillId="10" borderId="11" xfId="0" applyNumberFormat="1" applyFont="1" applyFill="1" applyBorder="1" applyAlignment="1">
      <alignment horizontal="center"/>
    </xf>
    <xf numFmtId="49" fontId="15" fillId="10" borderId="16" xfId="0" applyNumberFormat="1" applyFont="1" applyFill="1" applyBorder="1" applyAlignment="1">
      <alignment horizontal="center"/>
    </xf>
    <xf numFmtId="49" fontId="15" fillId="10" borderId="12" xfId="0" applyNumberFormat="1" applyFont="1" applyFill="1" applyBorder="1" applyAlignment="1">
      <alignment horizontal="center"/>
    </xf>
    <xf numFmtId="49" fontId="12" fillId="10" borderId="11" xfId="0" applyNumberFormat="1" applyFont="1" applyFill="1" applyBorder="1" applyAlignment="1">
      <alignment horizontal="center"/>
    </xf>
    <xf numFmtId="49" fontId="12" fillId="10" borderId="16" xfId="0" applyNumberFormat="1" applyFont="1" applyFill="1" applyBorder="1" applyAlignment="1">
      <alignment horizontal="center"/>
    </xf>
    <xf numFmtId="49" fontId="12" fillId="10" borderId="12" xfId="0" applyNumberFormat="1" applyFont="1" applyFill="1" applyBorder="1" applyAlignment="1">
      <alignment horizontal="center"/>
    </xf>
    <xf numFmtId="49" fontId="12" fillId="5" borderId="11" xfId="0" applyNumberFormat="1" applyFont="1" applyFill="1" applyBorder="1" applyAlignment="1">
      <alignment horizontal="center"/>
    </xf>
    <xf numFmtId="49" fontId="12" fillId="5" borderId="16" xfId="0" applyNumberFormat="1" applyFont="1" applyFill="1" applyBorder="1" applyAlignment="1">
      <alignment/>
    </xf>
    <xf numFmtId="49" fontId="12" fillId="5" borderId="12" xfId="0" applyNumberFormat="1" applyFont="1" applyFill="1" applyBorder="1" applyAlignment="1">
      <alignment/>
    </xf>
    <xf numFmtId="49" fontId="15" fillId="10" borderId="17" xfId="0" applyNumberFormat="1" applyFont="1" applyFill="1" applyBorder="1" applyAlignment="1">
      <alignment horizontal="center"/>
    </xf>
    <xf numFmtId="49" fontId="12" fillId="10" borderId="17" xfId="0" applyNumberFormat="1" applyFont="1" applyFill="1" applyBorder="1" applyAlignment="1">
      <alignment horizontal="center"/>
    </xf>
    <xf numFmtId="49" fontId="12" fillId="10" borderId="30" xfId="0" applyNumberFormat="1" applyFont="1" applyFill="1" applyBorder="1" applyAlignment="1">
      <alignment horizontal="center"/>
    </xf>
    <xf numFmtId="0" fontId="38" fillId="5" borderId="11" xfId="0" applyFont="1" applyFill="1" applyBorder="1" applyAlignment="1">
      <alignment horizontal="center"/>
    </xf>
    <xf numFmtId="49" fontId="38" fillId="5" borderId="11" xfId="0" applyNumberFormat="1" applyFont="1" applyFill="1" applyBorder="1" applyAlignment="1">
      <alignment horizontal="center"/>
    </xf>
    <xf numFmtId="0" fontId="15" fillId="10" borderId="16" xfId="0" applyFont="1" applyFill="1" applyBorder="1" applyAlignment="1">
      <alignment horizontal="center"/>
    </xf>
    <xf numFmtId="49" fontId="9" fillId="10" borderId="11" xfId="0" applyNumberFormat="1" applyFont="1" applyFill="1" applyBorder="1" applyAlignment="1">
      <alignment horizontal="center"/>
    </xf>
    <xf numFmtId="0" fontId="9" fillId="10" borderId="11" xfId="0" applyFont="1" applyFill="1" applyBorder="1" applyAlignment="1">
      <alignment horizontal="center"/>
    </xf>
    <xf numFmtId="0" fontId="15" fillId="10" borderId="11" xfId="0" applyFont="1" applyFill="1" applyBorder="1" applyAlignment="1">
      <alignment horizontal="center"/>
    </xf>
    <xf numFmtId="49" fontId="9" fillId="4" borderId="11" xfId="0" applyNumberFormat="1" applyFont="1" applyFill="1" applyBorder="1" applyAlignment="1">
      <alignment horizontal="center"/>
    </xf>
    <xf numFmtId="49" fontId="9" fillId="4" borderId="16" xfId="0" applyNumberFormat="1" applyFont="1" applyFill="1" applyBorder="1" applyAlignment="1">
      <alignment horizontal="center"/>
    </xf>
    <xf numFmtId="49" fontId="9" fillId="4" borderId="12" xfId="0" applyNumberFormat="1" applyFont="1" applyFill="1" applyBorder="1" applyAlignment="1">
      <alignment horizontal="center"/>
    </xf>
    <xf numFmtId="0" fontId="9" fillId="0" borderId="11" xfId="0" applyFont="1" applyBorder="1" applyAlignment="1">
      <alignment vertical="center"/>
    </xf>
    <xf numFmtId="0" fontId="18" fillId="0" borderId="11" xfId="0" applyFont="1" applyFill="1" applyBorder="1" applyAlignment="1">
      <alignment wrapText="1"/>
    </xf>
    <xf numFmtId="0" fontId="27" fillId="0" borderId="0" xfId="0" applyFont="1" applyFill="1" applyAlignment="1">
      <alignment/>
    </xf>
    <xf numFmtId="0" fontId="10" fillId="0" borderId="0" xfId="0" applyFont="1" applyAlignment="1">
      <alignment horizontal="left" wrapText="1"/>
    </xf>
    <xf numFmtId="0" fontId="11" fillId="0" borderId="16" xfId="0" applyFont="1" applyBorder="1" applyAlignment="1">
      <alignment wrapText="1"/>
    </xf>
    <xf numFmtId="0" fontId="10" fillId="0" borderId="11" xfId="0" applyFont="1" applyBorder="1" applyAlignment="1">
      <alignment wrapText="1"/>
    </xf>
    <xf numFmtId="0" fontId="10" fillId="0" borderId="0" xfId="0" applyFont="1" applyFill="1" applyAlignment="1">
      <alignment horizontal="center"/>
    </xf>
    <xf numFmtId="0" fontId="38" fillId="0" borderId="16" xfId="0" applyFont="1" applyFill="1" applyBorder="1" applyAlignment="1">
      <alignment horizontal="center" wrapText="1"/>
    </xf>
    <xf numFmtId="0" fontId="10" fillId="0" borderId="11" xfId="0" applyFont="1" applyBorder="1" applyAlignment="1">
      <alignment horizontal="center" vertical="center"/>
    </xf>
    <xf numFmtId="0" fontId="9" fillId="0" borderId="11" xfId="0" applyFont="1" applyFill="1" applyBorder="1" applyAlignment="1">
      <alignment horizontal="center"/>
    </xf>
    <xf numFmtId="49" fontId="18" fillId="0" borderId="11" xfId="0" applyNumberFormat="1" applyFont="1" applyBorder="1" applyAlignment="1">
      <alignment horizontal="center"/>
    </xf>
    <xf numFmtId="49" fontId="11" fillId="0" borderId="11" xfId="0" applyNumberFormat="1" applyFont="1" applyBorder="1" applyAlignment="1">
      <alignment horizontal="center"/>
    </xf>
    <xf numFmtId="0" fontId="11" fillId="36" borderId="11" xfId="0" applyFont="1" applyFill="1" applyBorder="1" applyAlignment="1">
      <alignment vertical="center" wrapText="1"/>
    </xf>
    <xf numFmtId="0" fontId="11" fillId="36" borderId="12" xfId="0" applyFont="1" applyFill="1" applyBorder="1" applyAlignment="1">
      <alignment vertical="center" wrapText="1"/>
    </xf>
    <xf numFmtId="0" fontId="15" fillId="36" borderId="16" xfId="0" applyFont="1" applyFill="1" applyBorder="1" applyAlignment="1">
      <alignment horizontal="center" vertical="center"/>
    </xf>
    <xf numFmtId="0" fontId="33" fillId="36" borderId="11" xfId="0" applyFont="1" applyFill="1" applyBorder="1" applyAlignment="1" applyProtection="1">
      <alignment vertical="center" wrapText="1"/>
      <protection locked="0"/>
    </xf>
    <xf numFmtId="0" fontId="18" fillId="0" borderId="10" xfId="0" applyFont="1" applyBorder="1" applyAlignment="1">
      <alignment horizontal="center" vertical="top" wrapText="1"/>
    </xf>
    <xf numFmtId="0" fontId="48" fillId="38" borderId="11" xfId="0" applyFont="1" applyFill="1" applyBorder="1" applyAlignment="1">
      <alignment/>
    </xf>
    <xf numFmtId="0" fontId="49" fillId="38" borderId="11" xfId="0" applyFont="1" applyFill="1" applyBorder="1" applyAlignment="1">
      <alignment vertical="top" wrapText="1"/>
    </xf>
    <xf numFmtId="0" fontId="35" fillId="38" borderId="11" xfId="0" applyFont="1" applyFill="1" applyBorder="1" applyAlignment="1">
      <alignment vertical="top" wrapText="1"/>
    </xf>
    <xf numFmtId="0" fontId="45" fillId="0" borderId="11" xfId="0" applyFont="1" applyBorder="1" applyAlignment="1">
      <alignment horizontal="center" wrapText="1"/>
    </xf>
    <xf numFmtId="0" fontId="38" fillId="0" borderId="11" xfId="0" applyFont="1" applyBorder="1" applyAlignment="1">
      <alignment horizontal="center" wrapText="1"/>
    </xf>
    <xf numFmtId="0" fontId="38" fillId="0" borderId="16" xfId="0" applyFont="1" applyBorder="1" applyAlignment="1">
      <alignment horizontal="center" wrapText="1"/>
    </xf>
    <xf numFmtId="0" fontId="38" fillId="33" borderId="11" xfId="0" applyFont="1" applyFill="1" applyBorder="1" applyAlignment="1">
      <alignment horizontal="center" wrapText="1"/>
    </xf>
    <xf numFmtId="0" fontId="38" fillId="0" borderId="11" xfId="0" applyFont="1" applyFill="1" applyBorder="1" applyAlignment="1">
      <alignment horizontal="center"/>
    </xf>
    <xf numFmtId="0" fontId="18" fillId="0" borderId="11" xfId="0" applyFont="1" applyBorder="1" applyAlignment="1">
      <alignment wrapText="1"/>
    </xf>
    <xf numFmtId="0" fontId="9" fillId="0" borderId="10" xfId="0" applyFont="1" applyBorder="1" applyAlignment="1">
      <alignment horizontal="center" vertical="center" wrapText="1"/>
    </xf>
    <xf numFmtId="0" fontId="9" fillId="0" borderId="11" xfId="0" applyFont="1" applyFill="1" applyBorder="1" applyAlignment="1">
      <alignment horizontal="center" wrapText="1"/>
    </xf>
    <xf numFmtId="0" fontId="15" fillId="0" borderId="11" xfId="0" applyFont="1" applyBorder="1" applyAlignment="1">
      <alignment/>
    </xf>
    <xf numFmtId="0" fontId="12" fillId="0" borderId="0" xfId="0" applyFont="1" applyAlignment="1">
      <alignment/>
    </xf>
    <xf numFmtId="0" fontId="9" fillId="0" borderId="16" xfId="0" applyFont="1" applyBorder="1" applyAlignment="1">
      <alignment wrapText="1"/>
    </xf>
    <xf numFmtId="49" fontId="18" fillId="0" borderId="32" xfId="0" applyNumberFormat="1" applyFont="1" applyFill="1" applyBorder="1" applyAlignment="1">
      <alignment horizontal="center"/>
    </xf>
    <xf numFmtId="0" fontId="12" fillId="0" borderId="0" xfId="0" applyFont="1" applyAlignment="1">
      <alignment horizontal="center"/>
    </xf>
    <xf numFmtId="0" fontId="48" fillId="0" borderId="0" xfId="0" applyFont="1" applyFill="1" applyBorder="1" applyAlignment="1">
      <alignment/>
    </xf>
    <xf numFmtId="0" fontId="49" fillId="0" borderId="0" xfId="0" applyFont="1" applyFill="1" applyBorder="1" applyAlignment="1">
      <alignment vertical="top" wrapText="1"/>
    </xf>
    <xf numFmtId="0" fontId="35" fillId="0" borderId="0" xfId="0" applyFont="1" applyFill="1" applyBorder="1" applyAlignment="1">
      <alignment vertical="top" wrapText="1"/>
    </xf>
    <xf numFmtId="0" fontId="50" fillId="0" borderId="0" xfId="0" applyFont="1" applyAlignment="1">
      <alignment horizontal="center"/>
    </xf>
    <xf numFmtId="49" fontId="15" fillId="0" borderId="31" xfId="0" applyNumberFormat="1" applyFont="1" applyBorder="1" applyAlignment="1">
      <alignment horizontal="center"/>
    </xf>
    <xf numFmtId="49" fontId="15" fillId="0" borderId="31" xfId="0" applyNumberFormat="1" applyFont="1" applyFill="1" applyBorder="1" applyAlignment="1">
      <alignment horizontal="center"/>
    </xf>
    <xf numFmtId="49" fontId="45" fillId="0" borderId="17" xfId="0" applyNumberFormat="1" applyFont="1" applyFill="1" applyBorder="1" applyAlignment="1">
      <alignment horizontal="center"/>
    </xf>
    <xf numFmtId="49" fontId="45" fillId="0" borderId="11" xfId="0" applyNumberFormat="1" applyFont="1" applyFill="1" applyBorder="1" applyAlignment="1">
      <alignment horizontal="center"/>
    </xf>
    <xf numFmtId="0" fontId="12" fillId="0" borderId="16" xfId="0" applyFont="1" applyFill="1" applyBorder="1" applyAlignment="1">
      <alignment horizontal="center"/>
    </xf>
    <xf numFmtId="49" fontId="12" fillId="0" borderId="11" xfId="0" applyNumberFormat="1" applyFont="1" applyFill="1" applyBorder="1" applyAlignment="1">
      <alignment horizontal="center"/>
    </xf>
    <xf numFmtId="0" fontId="38" fillId="0" borderId="16" xfId="0" applyFont="1" applyBorder="1" applyAlignment="1">
      <alignment horizontal="center"/>
    </xf>
    <xf numFmtId="49" fontId="38" fillId="0" borderId="12" xfId="0" applyNumberFormat="1" applyFont="1" applyBorder="1" applyAlignment="1">
      <alignment horizontal="center"/>
    </xf>
    <xf numFmtId="0" fontId="38" fillId="0" borderId="11" xfId="0" applyFont="1" applyBorder="1" applyAlignment="1">
      <alignment horizontal="center"/>
    </xf>
    <xf numFmtId="0" fontId="0" fillId="0" borderId="0" xfId="0" applyFont="1" applyFill="1" applyAlignment="1">
      <alignment/>
    </xf>
    <xf numFmtId="49" fontId="41" fillId="0" borderId="11" xfId="0" applyNumberFormat="1" applyFont="1" applyFill="1" applyBorder="1" applyAlignment="1">
      <alignment horizontal="center" vertical="center" wrapText="1"/>
    </xf>
    <xf numFmtId="0" fontId="11" fillId="0" borderId="11" xfId="0" applyFont="1" applyBorder="1" applyAlignment="1">
      <alignment horizontal="center" wrapText="1"/>
    </xf>
    <xf numFmtId="2" fontId="12" fillId="7" borderId="10" xfId="0" applyNumberFormat="1" applyFont="1" applyFill="1" applyBorder="1" applyAlignment="1">
      <alignment horizontal="center" vertical="center"/>
    </xf>
    <xf numFmtId="0" fontId="12" fillId="10" borderId="31" xfId="0" applyFont="1" applyFill="1" applyBorder="1" applyAlignment="1">
      <alignment horizontal="center" vertical="center"/>
    </xf>
    <xf numFmtId="0" fontId="12" fillId="10" borderId="11" xfId="0" applyFont="1" applyFill="1" applyBorder="1" applyAlignment="1">
      <alignment horizontal="left" vertical="center" wrapText="1"/>
    </xf>
    <xf numFmtId="1" fontId="12" fillId="10" borderId="11" xfId="0" applyNumberFormat="1" applyFont="1" applyFill="1" applyBorder="1" applyAlignment="1">
      <alignment horizontal="center" vertical="center"/>
    </xf>
    <xf numFmtId="1" fontId="20" fillId="0" borderId="11" xfId="0" applyNumberFormat="1" applyFont="1" applyFill="1" applyBorder="1" applyAlignment="1">
      <alignment horizontal="left" wrapText="1"/>
    </xf>
    <xf numFmtId="0" fontId="9" fillId="0" borderId="31" xfId="0" applyFont="1" applyFill="1" applyBorder="1" applyAlignment="1">
      <alignment horizontal="center"/>
    </xf>
    <xf numFmtId="1" fontId="15" fillId="0" borderId="11" xfId="0" applyNumberFormat="1" applyFont="1" applyFill="1" applyBorder="1" applyAlignment="1">
      <alignment horizontal="center" vertical="center"/>
    </xf>
    <xf numFmtId="0" fontId="39" fillId="0" borderId="31" xfId="0" applyFont="1" applyFill="1" applyBorder="1" applyAlignment="1">
      <alignment horizontal="center"/>
    </xf>
    <xf numFmtId="0" fontId="39" fillId="0" borderId="11" xfId="0" applyFont="1" applyFill="1" applyBorder="1" applyAlignment="1">
      <alignment horizontal="center"/>
    </xf>
    <xf numFmtId="49" fontId="11" fillId="0" borderId="11" xfId="0" applyNumberFormat="1" applyFont="1" applyBorder="1" applyAlignment="1">
      <alignment horizontal="center" wrapText="1"/>
    </xf>
    <xf numFmtId="49" fontId="18" fillId="0" borderId="11" xfId="0" applyNumberFormat="1" applyFont="1" applyFill="1" applyBorder="1" applyAlignment="1">
      <alignment horizontal="center"/>
    </xf>
    <xf numFmtId="0" fontId="18" fillId="0" borderId="11" xfId="0" applyFont="1" applyFill="1" applyBorder="1" applyAlignment="1">
      <alignment horizontal="center" wrapText="1"/>
    </xf>
    <xf numFmtId="0" fontId="11" fillId="0" borderId="29" xfId="0" applyFont="1" applyFill="1" applyBorder="1" applyAlignment="1">
      <alignment wrapText="1"/>
    </xf>
    <xf numFmtId="0" fontId="29" fillId="0" borderId="0" xfId="0" applyFont="1" applyFill="1" applyAlignment="1">
      <alignment horizontal="right"/>
    </xf>
    <xf numFmtId="0" fontId="10" fillId="0" borderId="16" xfId="0" applyFont="1" applyBorder="1" applyAlignment="1">
      <alignment horizontal="center" wrapText="1"/>
    </xf>
    <xf numFmtId="0" fontId="11" fillId="0" borderId="11" xfId="0" applyFont="1" applyBorder="1" applyAlignment="1">
      <alignment horizontal="center" vertical="center" wrapText="1"/>
    </xf>
    <xf numFmtId="49" fontId="15" fillId="5" borderId="11" xfId="0" applyNumberFormat="1" applyFont="1" applyFill="1" applyBorder="1" applyAlignment="1">
      <alignment horizontal="center"/>
    </xf>
    <xf numFmtId="49" fontId="10" fillId="0" borderId="11" xfId="0" applyNumberFormat="1" applyFont="1" applyBorder="1" applyAlignment="1">
      <alignment horizontal="center"/>
    </xf>
    <xf numFmtId="0" fontId="9" fillId="0" borderId="11" xfId="0" applyFont="1" applyBorder="1" applyAlignment="1">
      <alignment horizontal="center" wrapText="1"/>
    </xf>
    <xf numFmtId="2" fontId="9" fillId="0" borderId="11" xfId="0" applyNumberFormat="1" applyFont="1" applyBorder="1" applyAlignment="1">
      <alignment/>
    </xf>
    <xf numFmtId="0" fontId="44" fillId="0" borderId="0" xfId="0" applyFont="1" applyAlignment="1">
      <alignment horizontal="center"/>
    </xf>
    <xf numFmtId="0" fontId="12" fillId="0" borderId="0" xfId="0" applyFont="1" applyAlignment="1">
      <alignment horizontal="left"/>
    </xf>
    <xf numFmtId="0" fontId="44" fillId="0" borderId="0" xfId="0" applyFont="1" applyAlignment="1">
      <alignment/>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top" wrapText="1"/>
    </xf>
    <xf numFmtId="0" fontId="12" fillId="37" borderId="11" xfId="0" applyFont="1" applyFill="1" applyBorder="1" applyAlignment="1">
      <alignment horizontal="center" vertical="top" wrapText="1"/>
    </xf>
    <xf numFmtId="0" fontId="12" fillId="38" borderId="11" xfId="0" applyFont="1" applyFill="1" applyBorder="1" applyAlignment="1">
      <alignment horizontal="center" wrapText="1"/>
    </xf>
    <xf numFmtId="0" fontId="12" fillId="38" borderId="11" xfId="0" applyFont="1" applyFill="1" applyBorder="1" applyAlignment="1">
      <alignment horizontal="center" vertical="center" wrapText="1"/>
    </xf>
    <xf numFmtId="0" fontId="12"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33" fillId="0" borderId="33" xfId="0" applyFont="1" applyBorder="1" applyAlignment="1" applyProtection="1">
      <alignment horizontal="center" vertical="center" wrapText="1"/>
      <protection locked="0"/>
    </xf>
    <xf numFmtId="0" fontId="10" fillId="0" borderId="0" xfId="0" applyFont="1" applyFill="1" applyAlignment="1">
      <alignment/>
    </xf>
    <xf numFmtId="0" fontId="1" fillId="34" borderId="11" xfId="0" applyFont="1" applyFill="1" applyBorder="1" applyAlignment="1">
      <alignment horizontal="center"/>
    </xf>
    <xf numFmtId="0" fontId="8" fillId="34" borderId="11" xfId="0" applyFont="1" applyFill="1" applyBorder="1" applyAlignment="1">
      <alignment horizontal="center"/>
    </xf>
    <xf numFmtId="0" fontId="0" fillId="0" borderId="10" xfId="0" applyFont="1" applyBorder="1" applyAlignment="1">
      <alignment/>
    </xf>
    <xf numFmtId="0" fontId="9" fillId="0" borderId="11" xfId="0" applyFont="1" applyFill="1" applyBorder="1" applyAlignment="1">
      <alignment horizontal="center" vertical="center" wrapText="1"/>
    </xf>
    <xf numFmtId="0" fontId="20" fillId="0" borderId="10" xfId="0" applyFont="1" applyFill="1" applyBorder="1" applyAlignment="1">
      <alignment horizontal="center" vertical="center"/>
    </xf>
    <xf numFmtId="1" fontId="9" fillId="0" borderId="10" xfId="0" applyNumberFormat="1" applyFont="1" applyFill="1" applyBorder="1" applyAlignment="1">
      <alignment horizontal="center" vertical="center" shrinkToFit="1"/>
    </xf>
    <xf numFmtId="49" fontId="38" fillId="0" borderId="11" xfId="0" applyNumberFormat="1" applyFont="1" applyFill="1" applyBorder="1" applyAlignment="1">
      <alignment wrapText="1"/>
    </xf>
    <xf numFmtId="0" fontId="38" fillId="0" borderId="11" xfId="0" applyNumberFormat="1" applyFont="1" applyFill="1" applyBorder="1" applyAlignment="1">
      <alignment horizontal="center"/>
    </xf>
    <xf numFmtId="0" fontId="9" fillId="0" borderId="12" xfId="0" applyFont="1" applyFill="1" applyBorder="1" applyAlignment="1">
      <alignment wrapText="1"/>
    </xf>
    <xf numFmtId="0" fontId="48" fillId="0" borderId="0" xfId="0" applyFont="1" applyAlignment="1">
      <alignment/>
    </xf>
    <xf numFmtId="0" fontId="25" fillId="0" borderId="0" xfId="0" applyFont="1" applyAlignment="1">
      <alignment/>
    </xf>
    <xf numFmtId="0" fontId="48" fillId="0" borderId="0" xfId="0" applyFont="1" applyAlignment="1">
      <alignment/>
    </xf>
    <xf numFmtId="0" fontId="35" fillId="0" borderId="0" xfId="0" applyFont="1" applyAlignment="1">
      <alignment/>
    </xf>
    <xf numFmtId="0" fontId="35" fillId="0" borderId="0" xfId="0" applyFont="1" applyAlignment="1">
      <alignment wrapText="1"/>
    </xf>
    <xf numFmtId="0" fontId="35" fillId="0" borderId="0" xfId="0" applyFont="1" applyAlignment="1">
      <alignment/>
    </xf>
    <xf numFmtId="0" fontId="25" fillId="0" borderId="16" xfId="0" applyFont="1" applyBorder="1" applyAlignment="1">
      <alignment/>
    </xf>
    <xf numFmtId="0" fontId="49" fillId="0" borderId="34" xfId="0" applyFont="1" applyBorder="1" applyAlignment="1">
      <alignment horizontal="center" vertical="center"/>
    </xf>
    <xf numFmtId="0" fontId="49" fillId="0" borderId="11" xfId="0" applyFont="1" applyBorder="1" applyAlignment="1">
      <alignment/>
    </xf>
    <xf numFmtId="0" fontId="48" fillId="0" borderId="10" xfId="0" applyFont="1" applyBorder="1" applyAlignment="1">
      <alignment horizontal="center"/>
    </xf>
    <xf numFmtId="0" fontId="48" fillId="0" borderId="10" xfId="0" applyFont="1" applyBorder="1" applyAlignment="1">
      <alignment/>
    </xf>
    <xf numFmtId="0" fontId="48" fillId="0" borderId="11" xfId="0" applyFont="1" applyBorder="1" applyAlignment="1">
      <alignment/>
    </xf>
    <xf numFmtId="0" fontId="49" fillId="0" borderId="11" xfId="0" applyFont="1" applyFill="1" applyBorder="1" applyAlignment="1">
      <alignment/>
    </xf>
    <xf numFmtId="0" fontId="48" fillId="0" borderId="0" xfId="0" applyFont="1" applyBorder="1" applyAlignment="1">
      <alignment/>
    </xf>
    <xf numFmtId="0" fontId="0" fillId="0" borderId="0" xfId="0" applyBorder="1" applyAlignment="1">
      <alignment/>
    </xf>
    <xf numFmtId="1" fontId="20" fillId="0" borderId="0" xfId="0"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2" fontId="15" fillId="0" borderId="0" xfId="0" applyNumberFormat="1" applyFont="1" applyFill="1" applyBorder="1" applyAlignment="1">
      <alignment horizontal="center" vertical="center"/>
    </xf>
    <xf numFmtId="0" fontId="12" fillId="0" borderId="11" xfId="0" applyFont="1" applyBorder="1" applyAlignment="1">
      <alignment/>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20" fillId="0" borderId="11" xfId="0" applyFont="1" applyBorder="1" applyAlignment="1">
      <alignment horizontal="center" vertical="center" wrapText="1"/>
    </xf>
    <xf numFmtId="49" fontId="9" fillId="39" borderId="16" xfId="0" applyNumberFormat="1" applyFont="1" applyFill="1" applyBorder="1" applyAlignment="1">
      <alignment horizontal="center"/>
    </xf>
    <xf numFmtId="49" fontId="9" fillId="39" borderId="12" xfId="0" applyNumberFormat="1" applyFont="1" applyFill="1" applyBorder="1" applyAlignment="1">
      <alignment horizontal="center"/>
    </xf>
    <xf numFmtId="0" fontId="38" fillId="39" borderId="11" xfId="0" applyFont="1" applyFill="1" applyBorder="1" applyAlignment="1">
      <alignment horizontal="center"/>
    </xf>
    <xf numFmtId="49" fontId="38" fillId="39" borderId="11" xfId="0" applyNumberFormat="1" applyFont="1" applyFill="1" applyBorder="1" applyAlignment="1">
      <alignment horizontal="center"/>
    </xf>
    <xf numFmtId="0" fontId="11" fillId="0" borderId="0" xfId="0" applyFont="1" applyBorder="1" applyAlignment="1">
      <alignment wrapText="1"/>
    </xf>
    <xf numFmtId="1" fontId="9" fillId="0" borderId="11" xfId="0" applyNumberFormat="1" applyFont="1" applyBorder="1" applyAlignment="1">
      <alignment/>
    </xf>
    <xf numFmtId="0" fontId="51" fillId="0" borderId="0" xfId="0" applyFont="1" applyBorder="1" applyAlignment="1">
      <alignment/>
    </xf>
    <xf numFmtId="0" fontId="57" fillId="0" borderId="0" xfId="0" applyFont="1" applyBorder="1" applyAlignment="1">
      <alignment/>
    </xf>
    <xf numFmtId="0" fontId="58" fillId="0" borderId="0" xfId="0" applyFont="1" applyBorder="1" applyAlignment="1">
      <alignment/>
    </xf>
    <xf numFmtId="1" fontId="54" fillId="5" borderId="11" xfId="0" applyNumberFormat="1" applyFont="1" applyFill="1" applyBorder="1" applyAlignment="1">
      <alignment horizontal="right"/>
    </xf>
    <xf numFmtId="2" fontId="54" fillId="5" borderId="11" xfId="0" applyNumberFormat="1" applyFont="1" applyFill="1" applyBorder="1" applyAlignment="1">
      <alignment horizontal="right"/>
    </xf>
    <xf numFmtId="1" fontId="54" fillId="0" borderId="11" xfId="0" applyNumberFormat="1" applyFont="1" applyFill="1" applyBorder="1" applyAlignment="1">
      <alignment horizontal="right"/>
    </xf>
    <xf numFmtId="0" fontId="58" fillId="0" borderId="11" xfId="0" applyFont="1" applyFill="1" applyBorder="1" applyAlignment="1">
      <alignment/>
    </xf>
    <xf numFmtId="0" fontId="54" fillId="0" borderId="11" xfId="0" applyFont="1" applyFill="1" applyBorder="1" applyAlignment="1">
      <alignment/>
    </xf>
    <xf numFmtId="0" fontId="54" fillId="10" borderId="11" xfId="0" applyFont="1" applyFill="1" applyBorder="1" applyAlignment="1">
      <alignment/>
    </xf>
    <xf numFmtId="0" fontId="58" fillId="39" borderId="11" xfId="0" applyFont="1" applyFill="1" applyBorder="1" applyAlignment="1">
      <alignment/>
    </xf>
    <xf numFmtId="0" fontId="54" fillId="39" borderId="11" xfId="0" applyFont="1" applyFill="1" applyBorder="1" applyAlignment="1">
      <alignment/>
    </xf>
    <xf numFmtId="0" fontId="54" fillId="4" borderId="11" xfId="0" applyFont="1" applyFill="1" applyBorder="1" applyAlignment="1">
      <alignment/>
    </xf>
    <xf numFmtId="0" fontId="58" fillId="33" borderId="11" xfId="0" applyFont="1" applyFill="1" applyBorder="1" applyAlignment="1">
      <alignment/>
    </xf>
    <xf numFmtId="0" fontId="58" fillId="0" borderId="31" xfId="0" applyFont="1" applyFill="1" applyBorder="1" applyAlignment="1">
      <alignment/>
    </xf>
    <xf numFmtId="0" fontId="54" fillId="0" borderId="31" xfId="0" applyFont="1" applyFill="1" applyBorder="1" applyAlignment="1">
      <alignment/>
    </xf>
    <xf numFmtId="0" fontId="54" fillId="10" borderId="31" xfId="0" applyFont="1" applyFill="1" applyBorder="1" applyAlignment="1">
      <alignment/>
    </xf>
    <xf numFmtId="0" fontId="58" fillId="10" borderId="31" xfId="0" applyFont="1" applyFill="1" applyBorder="1" applyAlignment="1">
      <alignment/>
    </xf>
    <xf numFmtId="1" fontId="54" fillId="10" borderId="11" xfId="0" applyNumberFormat="1" applyFont="1" applyFill="1" applyBorder="1" applyAlignment="1">
      <alignment horizontal="right"/>
    </xf>
    <xf numFmtId="0" fontId="58" fillId="0" borderId="11" xfId="0" applyNumberFormat="1" applyFont="1" applyFill="1" applyBorder="1" applyAlignment="1">
      <alignment horizontal="right"/>
    </xf>
    <xf numFmtId="49" fontId="58" fillId="0" borderId="11" xfId="0" applyNumberFormat="1" applyFont="1" applyFill="1" applyBorder="1" applyAlignment="1">
      <alignment horizontal="center"/>
    </xf>
    <xf numFmtId="49" fontId="58" fillId="0" borderId="11" xfId="0" applyNumberFormat="1" applyFont="1" applyFill="1" applyBorder="1" applyAlignment="1">
      <alignment horizontal="right"/>
    </xf>
    <xf numFmtId="2" fontId="58" fillId="0" borderId="11" xfId="0" applyNumberFormat="1" applyFont="1" applyFill="1" applyBorder="1" applyAlignment="1">
      <alignment horizontal="center"/>
    </xf>
    <xf numFmtId="1" fontId="58" fillId="0" borderId="11" xfId="0" applyNumberFormat="1" applyFont="1" applyFill="1" applyBorder="1" applyAlignment="1">
      <alignment horizontal="right"/>
    </xf>
    <xf numFmtId="0" fontId="58" fillId="0" borderId="31" xfId="0" applyFont="1" applyFill="1" applyBorder="1" applyAlignment="1">
      <alignment/>
    </xf>
    <xf numFmtId="0" fontId="59" fillId="0" borderId="31" xfId="0" applyFont="1" applyFill="1" applyBorder="1" applyAlignment="1">
      <alignment/>
    </xf>
    <xf numFmtId="0" fontId="59" fillId="0" borderId="11" xfId="0" applyFont="1" applyFill="1" applyBorder="1" applyAlignment="1">
      <alignment/>
    </xf>
    <xf numFmtId="0" fontId="59" fillId="0" borderId="31" xfId="0" applyFont="1" applyFill="1" applyBorder="1" applyAlignment="1">
      <alignment/>
    </xf>
    <xf numFmtId="0" fontId="60" fillId="0" borderId="31" xfId="0" applyFont="1" applyFill="1" applyBorder="1" applyAlignment="1">
      <alignment/>
    </xf>
    <xf numFmtId="0" fontId="54" fillId="5" borderId="11" xfId="0" applyFont="1" applyFill="1" applyBorder="1" applyAlignment="1">
      <alignment/>
    </xf>
    <xf numFmtId="0" fontId="54" fillId="33" borderId="11" xfId="0" applyFont="1" applyFill="1" applyBorder="1" applyAlignment="1">
      <alignment/>
    </xf>
    <xf numFmtId="0" fontId="54" fillId="33" borderId="31" xfId="0" applyFont="1" applyFill="1" applyBorder="1" applyAlignment="1">
      <alignment/>
    </xf>
    <xf numFmtId="0" fontId="58" fillId="33" borderId="35" xfId="0" applyFont="1" applyFill="1" applyBorder="1" applyAlignment="1">
      <alignment/>
    </xf>
    <xf numFmtId="1" fontId="61" fillId="11" borderId="26" xfId="0" applyNumberFormat="1" applyFont="1" applyFill="1" applyBorder="1" applyAlignment="1">
      <alignment/>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49" fontId="39" fillId="0" borderId="11" xfId="0" applyNumberFormat="1" applyFont="1" applyFill="1" applyBorder="1" applyAlignment="1">
      <alignment horizontal="center" wrapText="1"/>
    </xf>
    <xf numFmtId="0" fontId="53" fillId="0" borderId="12" xfId="0" applyFont="1" applyBorder="1" applyAlignment="1">
      <alignment horizontal="center" vertical="center" wrapText="1"/>
    </xf>
    <xf numFmtId="0" fontId="49" fillId="0" borderId="0" xfId="0" applyFont="1" applyAlignment="1">
      <alignment/>
    </xf>
    <xf numFmtId="0" fontId="63"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6" xfId="0" applyFont="1" applyBorder="1" applyAlignment="1">
      <alignment horizontal="center" vertical="center" wrapText="1"/>
    </xf>
    <xf numFmtId="0" fontId="60" fillId="0" borderId="11" xfId="0" applyFont="1" applyBorder="1" applyAlignment="1">
      <alignment horizontal="center" vertical="center" wrapText="1"/>
    </xf>
    <xf numFmtId="1" fontId="58" fillId="0" borderId="10" xfId="0" applyNumberFormat="1" applyFont="1" applyFill="1" applyBorder="1" applyAlignment="1">
      <alignment horizontal="center" vertical="center"/>
    </xf>
    <xf numFmtId="0" fontId="58" fillId="0" borderId="11" xfId="0" applyFont="1" applyBorder="1" applyAlignment="1">
      <alignment horizontal="center" vertical="center" wrapText="1"/>
    </xf>
    <xf numFmtId="0" fontId="58" fillId="0" borderId="16" xfId="0" applyFont="1" applyBorder="1" applyAlignment="1">
      <alignment horizontal="center" vertical="center" wrapText="1"/>
    </xf>
    <xf numFmtId="0" fontId="57" fillId="0" borderId="11" xfId="0" applyNumberFormat="1" applyFont="1" applyBorder="1" applyAlignment="1">
      <alignment horizontal="center"/>
    </xf>
    <xf numFmtId="0" fontId="63" fillId="0" borderId="16" xfId="0" applyFont="1" applyBorder="1" applyAlignment="1">
      <alignment horizontal="center" vertical="center" wrapText="1"/>
    </xf>
    <xf numFmtId="1" fontId="63" fillId="0" borderId="11" xfId="0" applyNumberFormat="1" applyFont="1" applyBorder="1" applyAlignment="1">
      <alignment horizontal="center" vertical="center" wrapText="1"/>
    </xf>
    <xf numFmtId="49" fontId="57" fillId="0" borderId="11" xfId="0" applyNumberFormat="1" applyFont="1" applyBorder="1" applyAlignment="1">
      <alignment horizontal="center"/>
    </xf>
    <xf numFmtId="0" fontId="8" fillId="0" borderId="12" xfId="0" applyFont="1" applyBorder="1" applyAlignment="1">
      <alignment horizontal="center" vertical="center" wrapText="1"/>
    </xf>
    <xf numFmtId="0" fontId="32" fillId="0" borderId="11" xfId="0" applyFont="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7" fillId="0" borderId="11" xfId="0" applyFont="1" applyBorder="1" applyAlignment="1">
      <alignment/>
    </xf>
    <xf numFmtId="49" fontId="15" fillId="36" borderId="17" xfId="0" applyNumberFormat="1" applyFont="1" applyFill="1" applyBorder="1" applyAlignment="1">
      <alignment horizontal="center"/>
    </xf>
    <xf numFmtId="0" fontId="7" fillId="36" borderId="11" xfId="0" applyFont="1" applyFill="1" applyBorder="1" applyAlignment="1">
      <alignment/>
    </xf>
    <xf numFmtId="0" fontId="18" fillId="0" borderId="11" xfId="0" applyFont="1" applyFill="1" applyBorder="1" applyAlignment="1">
      <alignment/>
    </xf>
    <xf numFmtId="49" fontId="18" fillId="0" borderId="10" xfId="0" applyNumberFormat="1" applyFont="1" applyBorder="1" applyAlignment="1">
      <alignment horizontal="center"/>
    </xf>
    <xf numFmtId="0" fontId="9" fillId="0" borderId="10" xfId="0" applyFont="1" applyBorder="1" applyAlignment="1" quotePrefix="1">
      <alignment/>
    </xf>
    <xf numFmtId="0" fontId="64" fillId="0" borderId="10" xfId="0" applyFont="1" applyFill="1" applyBorder="1" applyAlignment="1">
      <alignment horizontal="center" vertical="center" wrapText="1"/>
    </xf>
    <xf numFmtId="0" fontId="51" fillId="0" borderId="0" xfId="0" applyFont="1" applyAlignment="1">
      <alignment/>
    </xf>
    <xf numFmtId="0" fontId="15" fillId="0" borderId="0" xfId="0" applyFont="1" applyFill="1" applyAlignment="1">
      <alignment horizontal="right"/>
    </xf>
    <xf numFmtId="1" fontId="35" fillId="34" borderId="10" xfId="0" applyNumberFormat="1" applyFont="1" applyFill="1" applyBorder="1" applyAlignment="1">
      <alignment horizontal="center" vertical="center"/>
    </xf>
    <xf numFmtId="1" fontId="35" fillId="34" borderId="11" xfId="0" applyNumberFormat="1" applyFont="1" applyFill="1" applyBorder="1" applyAlignment="1">
      <alignment horizontal="center" vertical="center"/>
    </xf>
    <xf numFmtId="0" fontId="27" fillId="0" borderId="0" xfId="0" applyFont="1" applyAlignment="1">
      <alignment/>
    </xf>
    <xf numFmtId="0" fontId="24" fillId="0" borderId="0" xfId="0" applyFont="1" applyFill="1" applyAlignment="1">
      <alignment horizontal="right"/>
    </xf>
    <xf numFmtId="0" fontId="49" fillId="0" borderId="11" xfId="0" applyFont="1" applyBorder="1" applyAlignment="1">
      <alignment wrapText="1"/>
    </xf>
    <xf numFmtId="0" fontId="10" fillId="0" borderId="10" xfId="0" applyFont="1" applyBorder="1" applyAlignment="1">
      <alignment wrapText="1"/>
    </xf>
    <xf numFmtId="0" fontId="11" fillId="0" borderId="31" xfId="0" applyFont="1" applyBorder="1" applyAlignment="1">
      <alignment wrapText="1"/>
    </xf>
    <xf numFmtId="0" fontId="9" fillId="0" borderId="3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36" borderId="0" xfId="0" applyFill="1" applyAlignment="1">
      <alignment/>
    </xf>
    <xf numFmtId="0" fontId="58" fillId="0" borderId="31" xfId="0" applyNumberFormat="1" applyFont="1" applyFill="1" applyBorder="1" applyAlignment="1">
      <alignment horizontal="right"/>
    </xf>
    <xf numFmtId="49" fontId="58" fillId="0" borderId="31" xfId="0" applyNumberFormat="1" applyFont="1" applyFill="1" applyBorder="1" applyAlignment="1">
      <alignment horizontal="right"/>
    </xf>
    <xf numFmtId="49" fontId="58" fillId="0" borderId="31" xfId="0" applyNumberFormat="1" applyFont="1" applyFill="1" applyBorder="1" applyAlignment="1">
      <alignment horizontal="center"/>
    </xf>
    <xf numFmtId="49" fontId="11" fillId="0" borderId="17" xfId="0" applyNumberFormat="1" applyFont="1" applyFill="1" applyBorder="1" applyAlignment="1">
      <alignment horizontal="center"/>
    </xf>
    <xf numFmtId="49" fontId="11" fillId="0" borderId="12" xfId="0" applyNumberFormat="1" applyFont="1" applyFill="1" applyBorder="1" applyAlignment="1">
      <alignment horizontal="center"/>
    </xf>
    <xf numFmtId="0" fontId="49" fillId="0" borderId="11" xfId="0" applyFont="1" applyFill="1" applyBorder="1" applyAlignment="1">
      <alignment wrapText="1"/>
    </xf>
    <xf numFmtId="0" fontId="15" fillId="0" borderId="0" xfId="0" applyFont="1" applyFill="1" applyAlignment="1">
      <alignment horizontal="right"/>
    </xf>
    <xf numFmtId="0" fontId="35" fillId="0" borderId="0" xfId="0" applyFont="1" applyFill="1" applyAlignment="1">
      <alignment horizontal="center"/>
    </xf>
    <xf numFmtId="0" fontId="15" fillId="0" borderId="11" xfId="0" applyFont="1" applyBorder="1" applyAlignment="1">
      <alignment horizontal="center" vertical="center" wrapText="1"/>
    </xf>
    <xf numFmtId="0" fontId="15" fillId="0" borderId="0" xfId="0" applyFont="1" applyAlignment="1">
      <alignment horizontal="right" wrapText="1"/>
    </xf>
    <xf numFmtId="0" fontId="7" fillId="0" borderId="0" xfId="0" applyFont="1" applyAlignment="1">
      <alignment/>
    </xf>
    <xf numFmtId="0" fontId="0" fillId="0" borderId="0" xfId="0" applyAlignment="1">
      <alignment/>
    </xf>
    <xf numFmtId="0" fontId="51" fillId="0" borderId="0" xfId="0" applyFont="1" applyAlignment="1">
      <alignment horizontal="center"/>
    </xf>
    <xf numFmtId="0" fontId="11" fillId="0" borderId="1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6" xfId="0" applyFont="1" applyBorder="1" applyAlignment="1">
      <alignment horizontal="center" vertical="center" wrapText="1"/>
    </xf>
    <xf numFmtId="0" fontId="2" fillId="0" borderId="0" xfId="0" applyFont="1" applyAlignment="1">
      <alignment/>
    </xf>
    <xf numFmtId="0" fontId="10" fillId="0" borderId="11" xfId="0" applyFont="1" applyBorder="1" applyAlignment="1">
      <alignment wrapText="1"/>
    </xf>
    <xf numFmtId="0" fontId="10" fillId="0" borderId="12" xfId="0" applyFont="1" applyBorder="1" applyAlignment="1">
      <alignment horizontal="center" wrapText="1"/>
    </xf>
    <xf numFmtId="0" fontId="10" fillId="0" borderId="29" xfId="0" applyFont="1" applyBorder="1" applyAlignment="1">
      <alignment horizontal="center" wrapText="1"/>
    </xf>
    <xf numFmtId="0" fontId="10" fillId="0" borderId="16" xfId="0" applyFont="1" applyBorder="1" applyAlignment="1">
      <alignment horizontal="center" wrapText="1"/>
    </xf>
    <xf numFmtId="0" fontId="11" fillId="0" borderId="12" xfId="0" applyFont="1" applyBorder="1" applyAlignment="1">
      <alignment wrapText="1"/>
    </xf>
    <xf numFmtId="0" fontId="11" fillId="0" borderId="29" xfId="0" applyFont="1" applyBorder="1" applyAlignment="1">
      <alignment wrapText="1"/>
    </xf>
    <xf numFmtId="0" fontId="11" fillId="0" borderId="16" xfId="0" applyFont="1" applyBorder="1" applyAlignment="1">
      <alignment wrapText="1"/>
    </xf>
    <xf numFmtId="0" fontId="8" fillId="0" borderId="0" xfId="0" applyFont="1" applyAlignment="1">
      <alignment horizontal="left"/>
    </xf>
    <xf numFmtId="0" fontId="11" fillId="0" borderId="12" xfId="0" applyFont="1" applyBorder="1" applyAlignment="1">
      <alignment horizontal="left" vertical="center" wrapText="1"/>
    </xf>
    <xf numFmtId="0" fontId="11" fillId="0" borderId="29" xfId="0" applyFont="1" applyBorder="1" applyAlignment="1">
      <alignment horizontal="left" vertical="center" wrapText="1"/>
    </xf>
    <xf numFmtId="0" fontId="11" fillId="0" borderId="16" xfId="0" applyFont="1" applyBorder="1" applyAlignment="1">
      <alignment horizontal="left" vertical="center" wrapText="1"/>
    </xf>
    <xf numFmtId="0" fontId="10" fillId="0" borderId="31" xfId="0" applyFont="1" applyBorder="1" applyAlignment="1">
      <alignment horizontal="center" vertical="center" wrapText="1"/>
    </xf>
    <xf numFmtId="0" fontId="10" fillId="0" borderId="10"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4"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13" xfId="0" applyBorder="1" applyAlignment="1">
      <alignment horizontal="center" vertical="center" wrapText="1"/>
    </xf>
    <xf numFmtId="0" fontId="12" fillId="0" borderId="0" xfId="0" applyFont="1" applyAlignment="1">
      <alignment horizontal="center"/>
    </xf>
    <xf numFmtId="0" fontId="24" fillId="0" borderId="0" xfId="0" applyFont="1" applyAlignment="1">
      <alignment horizontal="right" wrapText="1"/>
    </xf>
    <xf numFmtId="0" fontId="10" fillId="34" borderId="12" xfId="0" applyFont="1" applyFill="1" applyBorder="1" applyAlignment="1">
      <alignment wrapText="1"/>
    </xf>
    <xf numFmtId="0" fontId="10" fillId="34" borderId="29" xfId="0" applyFont="1" applyFill="1" applyBorder="1" applyAlignment="1">
      <alignment wrapText="1"/>
    </xf>
    <xf numFmtId="0" fontId="10" fillId="34" borderId="16" xfId="0" applyFont="1" applyFill="1" applyBorder="1" applyAlignment="1">
      <alignment wrapText="1"/>
    </xf>
    <xf numFmtId="0" fontId="10" fillId="0" borderId="12" xfId="0" applyFont="1" applyBorder="1" applyAlignment="1">
      <alignment wrapText="1"/>
    </xf>
    <xf numFmtId="0" fontId="10" fillId="0" borderId="29" xfId="0" applyFont="1" applyBorder="1" applyAlignment="1">
      <alignment wrapText="1"/>
    </xf>
    <xf numFmtId="0" fontId="10" fillId="0" borderId="16" xfId="0" applyFont="1" applyBorder="1" applyAlignment="1">
      <alignment wrapText="1"/>
    </xf>
    <xf numFmtId="0" fontId="10" fillId="0" borderId="12" xfId="0" applyFont="1" applyBorder="1" applyAlignment="1">
      <alignment horizontal="left" vertical="center" wrapText="1"/>
    </xf>
    <xf numFmtId="0" fontId="10" fillId="0" borderId="29" xfId="0" applyFont="1" applyBorder="1" applyAlignment="1">
      <alignment horizontal="left" vertical="center" wrapText="1"/>
    </xf>
    <xf numFmtId="0" fontId="10" fillId="0" borderId="16" xfId="0" applyFont="1" applyBorder="1" applyAlignment="1">
      <alignment horizontal="left" vertical="center" wrapText="1"/>
    </xf>
    <xf numFmtId="0" fontId="49" fillId="0" borderId="12" xfId="0" applyFont="1" applyFill="1" applyBorder="1" applyAlignment="1">
      <alignment horizontal="center" wrapText="1"/>
    </xf>
    <xf numFmtId="0" fontId="49" fillId="0" borderId="29" xfId="0" applyFont="1" applyFill="1" applyBorder="1" applyAlignment="1">
      <alignment horizontal="center" wrapText="1"/>
    </xf>
    <xf numFmtId="0" fontId="49" fillId="0" borderId="16" xfId="0" applyFont="1" applyFill="1" applyBorder="1" applyAlignment="1">
      <alignment horizontal="center" wrapText="1"/>
    </xf>
    <xf numFmtId="0" fontId="49" fillId="0" borderId="11" xfId="0" applyFont="1" applyFill="1" applyBorder="1" applyAlignment="1">
      <alignment horizontal="left" wrapText="1"/>
    </xf>
    <xf numFmtId="0" fontId="51" fillId="10" borderId="11" xfId="0" applyFont="1" applyFill="1" applyBorder="1" applyAlignment="1">
      <alignment horizontal="center" wrapText="1"/>
    </xf>
    <xf numFmtId="0" fontId="49" fillId="0" borderId="12" xfId="0" applyFont="1" applyBorder="1" applyAlignment="1">
      <alignment horizontal="left" wrapText="1"/>
    </xf>
    <xf numFmtId="0" fontId="49" fillId="0" borderId="29" xfId="0" applyFont="1" applyBorder="1" applyAlignment="1">
      <alignment horizontal="left" wrapText="1"/>
    </xf>
    <xf numFmtId="0" fontId="49" fillId="0" borderId="16" xfId="0" applyFont="1" applyBorder="1" applyAlignment="1">
      <alignment horizontal="left" wrapText="1"/>
    </xf>
    <xf numFmtId="0" fontId="15" fillId="0" borderId="30" xfId="0" applyFont="1" applyFill="1" applyBorder="1" applyAlignment="1">
      <alignment horizontal="left" wrapText="1"/>
    </xf>
    <xf numFmtId="0" fontId="15" fillId="0" borderId="36" xfId="0" applyFont="1" applyFill="1" applyBorder="1" applyAlignment="1">
      <alignment horizontal="left" wrapText="1"/>
    </xf>
    <xf numFmtId="0" fontId="15" fillId="0" borderId="17" xfId="0" applyFont="1" applyFill="1" applyBorder="1" applyAlignment="1">
      <alignment horizontal="left" wrapText="1"/>
    </xf>
    <xf numFmtId="0" fontId="49" fillId="0" borderId="12" xfId="0" applyFont="1" applyFill="1" applyBorder="1" applyAlignment="1">
      <alignment horizontal="left" wrapText="1"/>
    </xf>
    <xf numFmtId="0" fontId="49" fillId="0" borderId="29" xfId="0" applyFont="1" applyFill="1" applyBorder="1" applyAlignment="1">
      <alignment horizontal="left" wrapText="1"/>
    </xf>
    <xf numFmtId="0" fontId="49" fillId="0" borderId="16" xfId="0" applyFont="1" applyFill="1" applyBorder="1" applyAlignment="1">
      <alignment horizontal="left" wrapText="1"/>
    </xf>
    <xf numFmtId="0" fontId="51" fillId="10" borderId="12" xfId="0" applyFont="1" applyFill="1" applyBorder="1" applyAlignment="1">
      <alignment horizontal="center" wrapText="1"/>
    </xf>
    <xf numFmtId="0" fontId="51" fillId="10" borderId="29" xfId="0" applyFont="1" applyFill="1" applyBorder="1" applyAlignment="1">
      <alignment horizontal="center" wrapText="1"/>
    </xf>
    <xf numFmtId="0" fontId="51" fillId="10" borderId="16" xfId="0" applyFont="1" applyFill="1" applyBorder="1" applyAlignment="1">
      <alignment horizontal="center" wrapText="1"/>
    </xf>
    <xf numFmtId="0" fontId="49" fillId="0" borderId="12" xfId="0" applyFont="1" applyBorder="1" applyAlignment="1">
      <alignment wrapText="1"/>
    </xf>
    <xf numFmtId="0" fontId="49" fillId="0" borderId="29" xfId="0" applyFont="1" applyBorder="1" applyAlignment="1">
      <alignment wrapText="1"/>
    </xf>
    <xf numFmtId="0" fontId="49" fillId="0" borderId="16" xfId="0" applyFont="1" applyBorder="1" applyAlignment="1">
      <alignment wrapText="1"/>
    </xf>
    <xf numFmtId="0" fontId="49" fillId="39" borderId="12" xfId="0" applyFont="1" applyFill="1" applyBorder="1" applyAlignment="1">
      <alignment horizontal="left" wrapText="1"/>
    </xf>
    <xf numFmtId="0" fontId="49" fillId="39" borderId="29" xfId="0" applyFont="1" applyFill="1" applyBorder="1" applyAlignment="1">
      <alignment horizontal="left" wrapText="1"/>
    </xf>
    <xf numFmtId="0" fontId="49" fillId="39" borderId="16" xfId="0" applyFont="1" applyFill="1" applyBorder="1" applyAlignment="1">
      <alignment horizontal="left" wrapText="1"/>
    </xf>
    <xf numFmtId="0" fontId="49" fillId="39" borderId="12" xfId="0" applyFont="1" applyFill="1" applyBorder="1" applyAlignment="1">
      <alignment wrapText="1"/>
    </xf>
    <xf numFmtId="0" fontId="49" fillId="39" borderId="29" xfId="0" applyFont="1" applyFill="1" applyBorder="1" applyAlignment="1">
      <alignment wrapText="1"/>
    </xf>
    <xf numFmtId="0" fontId="49" fillId="39" borderId="16" xfId="0" applyFont="1" applyFill="1" applyBorder="1" applyAlignment="1">
      <alignment wrapText="1"/>
    </xf>
    <xf numFmtId="0" fontId="49" fillId="0" borderId="12" xfId="0" applyFont="1" applyFill="1" applyBorder="1" applyAlignment="1">
      <alignment wrapText="1"/>
    </xf>
    <xf numFmtId="0" fontId="49" fillId="0" borderId="29" xfId="0" applyFont="1" applyFill="1" applyBorder="1" applyAlignment="1">
      <alignment wrapText="1"/>
    </xf>
    <xf numFmtId="0" fontId="49" fillId="0" borderId="16" xfId="0" applyFont="1" applyFill="1" applyBorder="1" applyAlignment="1">
      <alignment wrapText="1"/>
    </xf>
    <xf numFmtId="0" fontId="51" fillId="10" borderId="12" xfId="0" applyFont="1" applyFill="1" applyBorder="1" applyAlignment="1">
      <alignment horizontal="center"/>
    </xf>
    <xf numFmtId="0" fontId="51" fillId="10" borderId="29" xfId="0" applyFont="1" applyFill="1" applyBorder="1" applyAlignment="1">
      <alignment horizontal="center"/>
    </xf>
    <xf numFmtId="0" fontId="51" fillId="10" borderId="16" xfId="0" applyFont="1" applyFill="1" applyBorder="1" applyAlignment="1">
      <alignment horizontal="center"/>
    </xf>
    <xf numFmtId="0" fontId="49" fillId="36" borderId="12" xfId="0" applyFont="1" applyFill="1" applyBorder="1" applyAlignment="1">
      <alignment horizontal="center" wrapText="1"/>
    </xf>
    <xf numFmtId="0" fontId="49" fillId="36" borderId="29" xfId="0" applyFont="1" applyFill="1" applyBorder="1" applyAlignment="1">
      <alignment horizontal="center" wrapText="1"/>
    </xf>
    <xf numFmtId="0" fontId="49" fillId="36" borderId="16" xfId="0" applyFont="1" applyFill="1" applyBorder="1" applyAlignment="1">
      <alignment horizontal="center" wrapText="1"/>
    </xf>
    <xf numFmtId="0" fontId="49" fillId="0" borderId="31"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10" xfId="0" applyFont="1" applyBorder="1" applyAlignment="1">
      <alignment horizontal="center" vertical="center" wrapText="1"/>
    </xf>
    <xf numFmtId="0" fontId="52" fillId="0" borderId="12" xfId="0" applyFont="1" applyFill="1" applyBorder="1" applyAlignment="1">
      <alignment horizontal="center" wrapText="1"/>
    </xf>
    <xf numFmtId="0" fontId="52" fillId="0" borderId="29" xfId="0" applyFont="1" applyFill="1" applyBorder="1" applyAlignment="1">
      <alignment horizontal="center" wrapText="1"/>
    </xf>
    <xf numFmtId="0" fontId="52" fillId="0" borderId="16" xfId="0" applyFont="1" applyFill="1" applyBorder="1" applyAlignment="1">
      <alignment horizontal="center" wrapText="1"/>
    </xf>
    <xf numFmtId="0" fontId="4" fillId="0" borderId="12" xfId="0" applyFont="1" applyBorder="1" applyAlignment="1">
      <alignment/>
    </xf>
    <xf numFmtId="0" fontId="4" fillId="0" borderId="29" xfId="0" applyFont="1" applyBorder="1" applyAlignment="1">
      <alignment/>
    </xf>
    <xf numFmtId="0" fontId="4" fillId="0" borderId="16" xfId="0" applyFont="1" applyBorder="1" applyAlignment="1">
      <alignment/>
    </xf>
    <xf numFmtId="0" fontId="51" fillId="5" borderId="12" xfId="0" applyFont="1" applyFill="1" applyBorder="1" applyAlignment="1">
      <alignment horizontal="center"/>
    </xf>
    <xf numFmtId="0" fontId="51" fillId="5" borderId="29" xfId="0" applyFont="1" applyFill="1" applyBorder="1" applyAlignment="1">
      <alignment horizontal="center"/>
    </xf>
    <xf numFmtId="0" fontId="51" fillId="5" borderId="16" xfId="0" applyFont="1" applyFill="1" applyBorder="1" applyAlignment="1">
      <alignment horizontal="center"/>
    </xf>
    <xf numFmtId="0" fontId="11" fillId="0" borderId="11" xfId="0" applyFont="1" applyBorder="1" applyAlignment="1">
      <alignment horizontal="center" vertical="center" wrapText="1"/>
    </xf>
    <xf numFmtId="0" fontId="38" fillId="0" borderId="11" xfId="0" applyFont="1" applyBorder="1" applyAlignment="1">
      <alignment horizontal="center" wrapText="1"/>
    </xf>
    <xf numFmtId="0" fontId="51" fillId="4" borderId="12" xfId="0" applyFont="1" applyFill="1" applyBorder="1" applyAlignment="1">
      <alignment horizontal="center"/>
    </xf>
    <xf numFmtId="0" fontId="51" fillId="4" borderId="29" xfId="0" applyFont="1" applyFill="1" applyBorder="1" applyAlignment="1">
      <alignment horizontal="center"/>
    </xf>
    <xf numFmtId="0" fontId="51" fillId="4" borderId="16" xfId="0" applyFont="1" applyFill="1" applyBorder="1" applyAlignment="1">
      <alignment horizontal="center"/>
    </xf>
    <xf numFmtId="0" fontId="49" fillId="0" borderId="12" xfId="0" applyFont="1" applyFill="1" applyBorder="1" applyAlignment="1">
      <alignment/>
    </xf>
    <xf numFmtId="0" fontId="49" fillId="0" borderId="29" xfId="0" applyFont="1" applyFill="1" applyBorder="1" applyAlignment="1">
      <alignment/>
    </xf>
    <xf numFmtId="0" fontId="49" fillId="0" borderId="16" xfId="0" applyFont="1" applyFill="1" applyBorder="1" applyAlignment="1">
      <alignment/>
    </xf>
    <xf numFmtId="0" fontId="49" fillId="39" borderId="29" xfId="0" applyFont="1" applyFill="1" applyBorder="1" applyAlignment="1">
      <alignment/>
    </xf>
    <xf numFmtId="0" fontId="49" fillId="39" borderId="16" xfId="0" applyFont="1" applyFill="1" applyBorder="1" applyAlignment="1">
      <alignment/>
    </xf>
    <xf numFmtId="49" fontId="49" fillId="0" borderId="12" xfId="0" applyNumberFormat="1" applyFont="1" applyFill="1" applyBorder="1" applyAlignment="1">
      <alignment horizontal="left" wrapText="1"/>
    </xf>
    <xf numFmtId="49" fontId="49" fillId="0" borderId="29" xfId="0" applyNumberFormat="1" applyFont="1" applyFill="1" applyBorder="1" applyAlignment="1">
      <alignment horizontal="left" wrapText="1"/>
    </xf>
    <xf numFmtId="49" fontId="49" fillId="0" borderId="16" xfId="0" applyNumberFormat="1" applyFont="1" applyFill="1" applyBorder="1" applyAlignment="1">
      <alignment horizontal="left" wrapText="1"/>
    </xf>
    <xf numFmtId="0" fontId="51" fillId="11" borderId="37" xfId="0" applyFont="1" applyFill="1" applyBorder="1" applyAlignment="1">
      <alignment horizontal="center"/>
    </xf>
    <xf numFmtId="0" fontId="51" fillId="11" borderId="38" xfId="0" applyFont="1" applyFill="1" applyBorder="1" applyAlignment="1">
      <alignment horizontal="center"/>
    </xf>
    <xf numFmtId="0" fontId="51" fillId="11" borderId="28" xfId="0" applyFont="1" applyFill="1" applyBorder="1" applyAlignment="1">
      <alignment horizontal="center"/>
    </xf>
    <xf numFmtId="0" fontId="49"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1" xfId="0" applyFont="1" applyBorder="1" applyAlignment="1">
      <alignment horizontal="center"/>
    </xf>
    <xf numFmtId="0" fontId="25" fillId="0" borderId="0" xfId="0" applyFont="1" applyAlignment="1">
      <alignment/>
    </xf>
    <xf numFmtId="0" fontId="48" fillId="0" borderId="0" xfId="0" applyFont="1" applyAlignment="1">
      <alignment/>
    </xf>
    <xf numFmtId="0" fontId="25" fillId="0" borderId="31" xfId="0" applyFont="1" applyBorder="1" applyAlignment="1">
      <alignment textRotation="90" wrapText="1"/>
    </xf>
    <xf numFmtId="0" fontId="48" fillId="0" borderId="35" xfId="0" applyFont="1" applyBorder="1" applyAlignment="1">
      <alignment textRotation="90" wrapText="1"/>
    </xf>
    <xf numFmtId="0" fontId="48" fillId="0" borderId="10" xfId="0" applyFont="1" applyBorder="1" applyAlignment="1">
      <alignment textRotation="90" wrapText="1"/>
    </xf>
    <xf numFmtId="0" fontId="35" fillId="0" borderId="31" xfId="0" applyFont="1" applyBorder="1" applyAlignment="1">
      <alignment horizontal="center" vertical="center"/>
    </xf>
    <xf numFmtId="0" fontId="49" fillId="0" borderId="35" xfId="0" applyFont="1" applyBorder="1" applyAlignment="1">
      <alignment horizontal="center" vertical="center"/>
    </xf>
    <xf numFmtId="0" fontId="49" fillId="0" borderId="10" xfId="0" applyFont="1" applyBorder="1" applyAlignment="1">
      <alignment horizontal="center" vertical="center"/>
    </xf>
    <xf numFmtId="0" fontId="48" fillId="0" borderId="34" xfId="0" applyFont="1" applyBorder="1" applyAlignment="1">
      <alignment/>
    </xf>
    <xf numFmtId="0" fontId="35" fillId="0" borderId="0" xfId="0" applyFont="1" applyAlignment="1">
      <alignment horizontal="right"/>
    </xf>
    <xf numFmtId="0" fontId="35" fillId="0" borderId="30" xfId="0" applyFont="1" applyBorder="1" applyAlignment="1">
      <alignment horizontal="center"/>
    </xf>
    <xf numFmtId="0" fontId="35" fillId="0" borderId="36" xfId="0" applyFont="1" applyBorder="1" applyAlignment="1">
      <alignment horizontal="center"/>
    </xf>
    <xf numFmtId="0" fontId="35" fillId="0" borderId="17" xfId="0" applyFont="1" applyBorder="1" applyAlignment="1">
      <alignment horizontal="center"/>
    </xf>
    <xf numFmtId="0" fontId="35" fillId="0" borderId="13" xfId="0" applyFont="1" applyBorder="1" applyAlignment="1">
      <alignment horizontal="center"/>
    </xf>
    <xf numFmtId="0" fontId="35" fillId="0" borderId="0" xfId="0" applyFont="1" applyBorder="1" applyAlignment="1">
      <alignment horizontal="center"/>
    </xf>
    <xf numFmtId="0" fontId="35" fillId="0" borderId="34" xfId="0" applyFont="1" applyBorder="1" applyAlignment="1">
      <alignment horizontal="center"/>
    </xf>
    <xf numFmtId="0" fontId="35" fillId="0" borderId="14" xfId="0" applyFont="1" applyBorder="1" applyAlignment="1">
      <alignment horizontal="center"/>
    </xf>
    <xf numFmtId="0" fontId="35" fillId="0" borderId="0" xfId="0" applyFont="1" applyAlignment="1">
      <alignment horizontal="right" wrapText="1"/>
    </xf>
    <xf numFmtId="0" fontId="35" fillId="0" borderId="30"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14" xfId="0" applyFont="1" applyBorder="1" applyAlignment="1">
      <alignment horizontal="center" vertical="center" wrapText="1"/>
    </xf>
    <xf numFmtId="0" fontId="49" fillId="0" borderId="12" xfId="0" applyFont="1" applyBorder="1" applyAlignment="1">
      <alignment horizontal="center" vertical="center"/>
    </xf>
    <xf numFmtId="0" fontId="49" fillId="0" borderId="29" xfId="0" applyFont="1" applyBorder="1" applyAlignment="1">
      <alignment horizontal="center" vertical="center"/>
    </xf>
    <xf numFmtId="0" fontId="49" fillId="0" borderId="17"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13" xfId="0" applyFont="1" applyBorder="1" applyAlignment="1">
      <alignment horizontal="center" vertical="center" wrapText="1"/>
    </xf>
    <xf numFmtId="0" fontId="55" fillId="0" borderId="0" xfId="0" applyFont="1" applyAlignment="1">
      <alignment horizontal="center"/>
    </xf>
    <xf numFmtId="0" fontId="55" fillId="0" borderId="0" xfId="0" applyFont="1" applyAlignment="1">
      <alignment horizontal="left"/>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49" fillId="0" borderId="13" xfId="0" applyFont="1" applyBorder="1" applyAlignment="1">
      <alignment horizontal="center" vertical="center"/>
    </xf>
    <xf numFmtId="0" fontId="27" fillId="0" borderId="12" xfId="0" applyFont="1" applyBorder="1" applyAlignment="1">
      <alignment horizontal="center"/>
    </xf>
    <xf numFmtId="0" fontId="27" fillId="0" borderId="29" xfId="0" applyFont="1" applyBorder="1" applyAlignment="1">
      <alignment horizontal="center"/>
    </xf>
    <xf numFmtId="0" fontId="27" fillId="0" borderId="16" xfId="0" applyFont="1" applyBorder="1" applyAlignment="1">
      <alignment horizontal="center"/>
    </xf>
    <xf numFmtId="49" fontId="49" fillId="39" borderId="12" xfId="0" applyNumberFormat="1" applyFont="1" applyFill="1" applyBorder="1" applyAlignment="1">
      <alignment horizontal="left" wrapText="1"/>
    </xf>
    <xf numFmtId="49" fontId="49" fillId="39" borderId="29" xfId="0" applyNumberFormat="1" applyFont="1" applyFill="1" applyBorder="1" applyAlignment="1">
      <alignment horizontal="left" wrapText="1"/>
    </xf>
    <xf numFmtId="49" fontId="49" fillId="39" borderId="16" xfId="0" applyNumberFormat="1" applyFont="1" applyFill="1" applyBorder="1" applyAlignment="1">
      <alignment horizontal="left" wrapText="1"/>
    </xf>
    <xf numFmtId="0" fontId="51" fillId="0" borderId="12" xfId="0" applyFont="1" applyFill="1" applyBorder="1" applyAlignment="1">
      <alignment horizontal="center"/>
    </xf>
    <xf numFmtId="0" fontId="51" fillId="0" borderId="29" xfId="0" applyFont="1" applyFill="1" applyBorder="1" applyAlignment="1">
      <alignment horizontal="center"/>
    </xf>
    <xf numFmtId="0" fontId="51" fillId="0" borderId="16" xfId="0" applyFont="1" applyFill="1" applyBorder="1" applyAlignment="1">
      <alignment horizontal="center"/>
    </xf>
    <xf numFmtId="0" fontId="38" fillId="0" borderId="12" xfId="0" applyFont="1" applyFill="1" applyBorder="1" applyAlignment="1">
      <alignment wrapText="1"/>
    </xf>
    <xf numFmtId="0" fontId="38" fillId="0" borderId="29" xfId="0" applyFont="1" applyFill="1" applyBorder="1" applyAlignment="1">
      <alignment wrapText="1"/>
    </xf>
    <xf numFmtId="0" fontId="38" fillId="0" borderId="16" xfId="0" applyFont="1" applyFill="1" applyBorder="1" applyAlignment="1">
      <alignment wrapText="1"/>
    </xf>
    <xf numFmtId="0" fontId="35" fillId="10" borderId="12" xfId="0" applyFont="1" applyFill="1" applyBorder="1" applyAlignment="1">
      <alignment horizontal="center" wrapText="1"/>
    </xf>
    <xf numFmtId="0" fontId="35" fillId="10" borderId="29" xfId="0" applyFont="1" applyFill="1" applyBorder="1" applyAlignment="1">
      <alignment horizontal="center" wrapText="1"/>
    </xf>
    <xf numFmtId="0" fontId="35" fillId="10" borderId="16" xfId="0" applyFont="1" applyFill="1" applyBorder="1" applyAlignment="1">
      <alignment horizontal="center" wrapText="1"/>
    </xf>
    <xf numFmtId="0" fontId="38" fillId="0" borderId="11" xfId="0" applyFont="1" applyFill="1" applyBorder="1" applyAlignment="1">
      <alignment horizontal="left" wrapText="1"/>
    </xf>
    <xf numFmtId="0" fontId="51" fillId="5" borderId="12" xfId="0" applyFont="1" applyFill="1" applyBorder="1" applyAlignment="1">
      <alignment horizontal="center" wrapText="1"/>
    </xf>
    <xf numFmtId="0" fontId="51" fillId="5" borderId="29" xfId="0" applyFont="1" applyFill="1" applyBorder="1" applyAlignment="1">
      <alignment horizontal="center" wrapText="1"/>
    </xf>
    <xf numFmtId="0" fontId="51" fillId="5" borderId="16" xfId="0" applyFont="1" applyFill="1" applyBorder="1" applyAlignment="1">
      <alignment horizontal="center" wrapText="1"/>
    </xf>
    <xf numFmtId="0" fontId="38" fillId="0" borderId="12" xfId="0" applyFont="1" applyBorder="1" applyAlignment="1">
      <alignment horizontal="left" wrapText="1"/>
    </xf>
    <xf numFmtId="0" fontId="38" fillId="0" borderId="29" xfId="0" applyFont="1" applyBorder="1" applyAlignment="1">
      <alignment horizontal="left" wrapText="1"/>
    </xf>
    <xf numFmtId="0" fontId="38" fillId="0" borderId="16" xfId="0" applyFont="1" applyBorder="1" applyAlignment="1">
      <alignment horizontal="left" wrapText="1"/>
    </xf>
    <xf numFmtId="0" fontId="49" fillId="0" borderId="12" xfId="0" applyFont="1" applyBorder="1" applyAlignment="1">
      <alignment horizontal="center" wrapText="1"/>
    </xf>
    <xf numFmtId="0" fontId="49" fillId="0" borderId="29" xfId="0" applyFont="1" applyBorder="1" applyAlignment="1">
      <alignment horizontal="center" wrapText="1"/>
    </xf>
    <xf numFmtId="0" fontId="49" fillId="0" borderId="16" xfId="0" applyFont="1" applyBorder="1" applyAlignment="1">
      <alignment horizontal="center" wrapText="1"/>
    </xf>
    <xf numFmtId="0" fontId="51" fillId="0" borderId="12" xfId="0" applyFont="1" applyFill="1" applyBorder="1" applyAlignment="1">
      <alignment horizontal="center" wrapText="1"/>
    </xf>
    <xf numFmtId="0" fontId="51" fillId="0" borderId="29" xfId="0" applyFont="1" applyFill="1" applyBorder="1" applyAlignment="1">
      <alignment horizontal="center" wrapText="1"/>
    </xf>
    <xf numFmtId="0" fontId="51" fillId="0" borderId="16" xfId="0" applyFont="1" applyFill="1" applyBorder="1" applyAlignment="1">
      <alignment horizontal="center" wrapText="1"/>
    </xf>
    <xf numFmtId="0" fontId="49" fillId="0" borderId="12" xfId="0" applyFont="1" applyFill="1" applyBorder="1" applyAlignment="1">
      <alignment horizontal="left"/>
    </xf>
    <xf numFmtId="0" fontId="49" fillId="0" borderId="29" xfId="0" applyFont="1" applyFill="1" applyBorder="1" applyAlignment="1">
      <alignment horizontal="left"/>
    </xf>
    <xf numFmtId="0" fontId="49" fillId="0" borderId="16" xfId="0" applyFont="1" applyFill="1" applyBorder="1" applyAlignment="1">
      <alignment horizontal="left"/>
    </xf>
    <xf numFmtId="0" fontId="38" fillId="0" borderId="12" xfId="0" applyFont="1" applyFill="1" applyBorder="1" applyAlignment="1">
      <alignment horizontal="center" wrapText="1"/>
    </xf>
    <xf numFmtId="0" fontId="38" fillId="0" borderId="29" xfId="0" applyFont="1" applyFill="1" applyBorder="1" applyAlignment="1">
      <alignment horizontal="center" wrapText="1"/>
    </xf>
    <xf numFmtId="0" fontId="38" fillId="0" borderId="16" xfId="0" applyFont="1" applyFill="1" applyBorder="1" applyAlignment="1">
      <alignment horizontal="center" wrapText="1"/>
    </xf>
    <xf numFmtId="0" fontId="57" fillId="0" borderId="12" xfId="0" applyFont="1" applyFill="1" applyBorder="1" applyAlignment="1">
      <alignment horizontal="center" wrapText="1"/>
    </xf>
    <xf numFmtId="0" fontId="57" fillId="0" borderId="29" xfId="0" applyFont="1" applyFill="1" applyBorder="1" applyAlignment="1">
      <alignment horizontal="center" wrapText="1"/>
    </xf>
    <xf numFmtId="0" fontId="57" fillId="0" borderId="16" xfId="0" applyFont="1" applyFill="1" applyBorder="1" applyAlignment="1">
      <alignment horizontal="center" wrapText="1"/>
    </xf>
    <xf numFmtId="0" fontId="49" fillId="0" borderId="13" xfId="0" applyFont="1" applyFill="1" applyBorder="1" applyAlignment="1">
      <alignment wrapText="1"/>
    </xf>
    <xf numFmtId="0" fontId="49" fillId="0" borderId="34" xfId="0" applyFont="1" applyFill="1" applyBorder="1" applyAlignment="1">
      <alignment wrapText="1"/>
    </xf>
    <xf numFmtId="0" fontId="49" fillId="0" borderId="14" xfId="0" applyFont="1" applyFill="1" applyBorder="1" applyAlignment="1">
      <alignment wrapText="1"/>
    </xf>
    <xf numFmtId="0" fontId="12" fillId="10" borderId="12" xfId="0" applyFont="1" applyFill="1" applyBorder="1" applyAlignment="1">
      <alignment horizontal="center" wrapText="1"/>
    </xf>
    <xf numFmtId="0" fontId="12" fillId="10" borderId="29" xfId="0" applyFont="1" applyFill="1" applyBorder="1" applyAlignment="1">
      <alignment horizontal="center" wrapText="1"/>
    </xf>
    <xf numFmtId="0" fontId="12" fillId="10" borderId="16" xfId="0" applyFont="1" applyFill="1" applyBorder="1" applyAlignment="1">
      <alignment horizontal="center" wrapText="1"/>
    </xf>
    <xf numFmtId="0" fontId="38" fillId="0" borderId="12" xfId="0" applyFont="1" applyFill="1" applyBorder="1" applyAlignment="1">
      <alignment horizontal="left" wrapText="1"/>
    </xf>
    <xf numFmtId="0" fontId="38" fillId="0" borderId="29" xfId="0" applyFont="1" applyFill="1" applyBorder="1" applyAlignment="1">
      <alignment horizontal="left" wrapText="1"/>
    </xf>
    <xf numFmtId="0" fontId="38" fillId="0" borderId="16" xfId="0" applyFont="1" applyFill="1" applyBorder="1" applyAlignment="1">
      <alignment horizontal="left" wrapText="1"/>
    </xf>
    <xf numFmtId="0" fontId="8" fillId="0" borderId="1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26" fillId="0" borderId="0" xfId="0" applyFont="1" applyAlignment="1">
      <alignment/>
    </xf>
    <xf numFmtId="0" fontId="62" fillId="0" borderId="0" xfId="0" applyFont="1" applyFill="1" applyBorder="1" applyAlignment="1" applyProtection="1">
      <alignment horizontal="center" wrapText="1"/>
      <protection locked="0"/>
    </xf>
    <xf numFmtId="0" fontId="30" fillId="0" borderId="0" xfId="0" applyFont="1" applyFill="1" applyBorder="1" applyAlignment="1" applyProtection="1">
      <alignment horizontal="center" vertical="top" wrapText="1"/>
      <protection locked="0"/>
    </xf>
    <xf numFmtId="0" fontId="33" fillId="0" borderId="18" xfId="0" applyFont="1" applyBorder="1" applyAlignment="1" applyProtection="1">
      <alignment horizontal="center" vertical="center" wrapText="1"/>
      <protection locked="0"/>
    </xf>
    <xf numFmtId="0" fontId="33" fillId="0" borderId="33" xfId="0" applyFont="1" applyBorder="1" applyAlignment="1" applyProtection="1">
      <alignment horizontal="center" vertical="center" wrapText="1"/>
      <protection locked="0"/>
    </xf>
    <xf numFmtId="0" fontId="33" fillId="0" borderId="20" xfId="0" applyFont="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24" fillId="0" borderId="0" xfId="0" applyFont="1" applyAlignment="1">
      <alignment horizontal="left"/>
    </xf>
    <xf numFmtId="49" fontId="32" fillId="0" borderId="18" xfId="0" applyNumberFormat="1" applyFont="1" applyBorder="1" applyAlignment="1" applyProtection="1">
      <alignment horizontal="center" vertical="center" wrapText="1"/>
      <protection locked="0"/>
    </xf>
    <xf numFmtId="49" fontId="32" fillId="0" borderId="33" xfId="0" applyNumberFormat="1" applyFont="1" applyBorder="1" applyAlignment="1" applyProtection="1">
      <alignment horizontal="center" vertical="center" wrapText="1"/>
      <protection locked="0"/>
    </xf>
    <xf numFmtId="49" fontId="32" fillId="0" borderId="20" xfId="0" applyNumberFormat="1" applyFont="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47" xfId="0" applyFont="1" applyFill="1" applyBorder="1" applyAlignment="1" applyProtection="1">
      <alignment horizontal="center" vertical="center"/>
      <protection locked="0"/>
    </xf>
    <xf numFmtId="0" fontId="24" fillId="0" borderId="0" xfId="0" applyFont="1" applyFill="1" applyAlignment="1">
      <alignment horizontal="left"/>
    </xf>
    <xf numFmtId="0" fontId="39"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xf>
    <xf numFmtId="0" fontId="50" fillId="0" borderId="0" xfId="0" applyFont="1" applyAlignment="1">
      <alignment horizontal="center"/>
    </xf>
    <xf numFmtId="0" fontId="24" fillId="0" borderId="0" xfId="0" applyFont="1" applyFill="1" applyBorder="1" applyAlignment="1">
      <alignment horizontal="left"/>
    </xf>
    <xf numFmtId="0" fontId="9" fillId="0" borderId="11" xfId="0" applyFont="1" applyBorder="1" applyAlignment="1">
      <alignment horizontal="center"/>
    </xf>
    <xf numFmtId="0" fontId="12" fillId="0" borderId="31" xfId="0" applyFont="1" applyBorder="1" applyAlignment="1">
      <alignment horizontal="center"/>
    </xf>
    <xf numFmtId="0" fontId="12" fillId="0" borderId="35"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vertical="center" wrapText="1"/>
    </xf>
    <xf numFmtId="0" fontId="56" fillId="0" borderId="0" xfId="0" applyFont="1" applyAlignment="1">
      <alignment horizontal="center"/>
    </xf>
    <xf numFmtId="0" fontId="10" fillId="0" borderId="0" xfId="0" applyFont="1" applyFill="1" applyAlignment="1">
      <alignment/>
    </xf>
    <xf numFmtId="0" fontId="54" fillId="0" borderId="0" xfId="0" applyFont="1" applyAlignment="1">
      <alignment horizontal="center"/>
    </xf>
    <xf numFmtId="0" fontId="11" fillId="0" borderId="31" xfId="0" applyFont="1" applyBorder="1" applyAlignment="1">
      <alignment horizontal="center" wrapText="1"/>
    </xf>
    <xf numFmtId="0" fontId="11" fillId="0" borderId="10" xfId="0" applyFont="1" applyBorder="1" applyAlignment="1">
      <alignment horizontal="center" wrapText="1"/>
    </xf>
    <xf numFmtId="0" fontId="9" fillId="0" borderId="3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10" xfId="0" applyFont="1" applyBorder="1" applyAlignment="1">
      <alignment horizontal="center" vertical="center" wrapText="1"/>
    </xf>
    <xf numFmtId="0" fontId="36" fillId="0" borderId="0" xfId="0" applyFont="1" applyAlignment="1">
      <alignment horizontal="left"/>
    </xf>
    <xf numFmtId="0" fontId="10" fillId="0" borderId="0" xfId="0" applyFont="1" applyBorder="1" applyAlignment="1">
      <alignment horizontal="right"/>
    </xf>
    <xf numFmtId="0" fontId="0" fillId="0" borderId="0" xfId="0" applyBorder="1" applyAlignment="1">
      <alignment horizontal="right"/>
    </xf>
    <xf numFmtId="0" fontId="12" fillId="0" borderId="0" xfId="0" applyFont="1" applyAlignment="1">
      <alignment horizontal="left"/>
    </xf>
    <xf numFmtId="0" fontId="35" fillId="0" borderId="0" xfId="0" applyFont="1" applyFill="1" applyAlignment="1">
      <alignment horizontal="right"/>
    </xf>
    <xf numFmtId="0" fontId="8" fillId="0" borderId="11" xfId="0" applyFont="1" applyBorder="1" applyAlignment="1">
      <alignment horizontal="center" wrapText="1"/>
    </xf>
    <xf numFmtId="0" fontId="8" fillId="0" borderId="11" xfId="0" applyFont="1" applyBorder="1" applyAlignment="1">
      <alignment horizontal="center" vertical="center" wrapText="1"/>
    </xf>
    <xf numFmtId="0" fontId="32" fillId="0" borderId="31"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24"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10"/>
  <sheetViews>
    <sheetView view="pageBreakPreview" zoomScale="75" zoomScaleSheetLayoutView="75" zoomScalePageLayoutView="0" workbookViewId="0" topLeftCell="A1">
      <selection activeCell="B98" sqref="B98"/>
    </sheetView>
  </sheetViews>
  <sheetFormatPr defaultColWidth="9.00390625" defaultRowHeight="12.75"/>
  <cols>
    <col min="1" max="1" width="23.875" style="0" customWidth="1"/>
    <col min="2" max="2" width="68.375" style="0" customWidth="1"/>
    <col min="3" max="3" width="20.00390625" style="0" customWidth="1"/>
    <col min="4" max="4" width="18.125" style="0" customWidth="1"/>
    <col min="5" max="5" width="15.25390625" style="0" customWidth="1"/>
    <col min="6" max="6" width="16.25390625" style="0" customWidth="1"/>
    <col min="7" max="7" width="5.875" style="0" customWidth="1"/>
  </cols>
  <sheetData>
    <row r="1" spans="1:8" ht="18.75">
      <c r="A1" s="15"/>
      <c r="C1" s="106"/>
      <c r="D1" s="107"/>
      <c r="E1" s="107"/>
      <c r="F1" s="473" t="s">
        <v>31</v>
      </c>
      <c r="G1" s="473"/>
      <c r="H1" s="108"/>
    </row>
    <row r="2" spans="1:8" ht="102" customHeight="1">
      <c r="A2" s="15"/>
      <c r="C2" s="476" t="s">
        <v>514</v>
      </c>
      <c r="D2" s="476"/>
      <c r="E2" s="476"/>
      <c r="F2" s="476"/>
      <c r="G2" s="476"/>
      <c r="H2" s="108"/>
    </row>
    <row r="3" spans="1:8" ht="12.75">
      <c r="A3" s="15"/>
      <c r="C3" s="477"/>
      <c r="D3" s="478"/>
      <c r="E3" s="478"/>
      <c r="F3" s="478"/>
      <c r="G3" s="478"/>
      <c r="H3" s="108"/>
    </row>
    <row r="4" spans="1:8" ht="25.5">
      <c r="A4" s="15"/>
      <c r="B4" s="479" t="s">
        <v>410</v>
      </c>
      <c r="C4" s="479"/>
      <c r="D4" s="479"/>
      <c r="E4" s="479"/>
      <c r="F4" s="479"/>
      <c r="G4" s="9"/>
      <c r="H4" s="108"/>
    </row>
    <row r="5" spans="2:6" ht="22.5">
      <c r="B5" s="474" t="s">
        <v>409</v>
      </c>
      <c r="C5" s="474"/>
      <c r="D5" s="474"/>
      <c r="E5" s="474"/>
      <c r="F5" s="474"/>
    </row>
    <row r="6" spans="2:6" ht="18.75">
      <c r="B6" s="21"/>
      <c r="F6" s="199" t="s">
        <v>116</v>
      </c>
    </row>
    <row r="7" spans="1:6" ht="43.5" customHeight="1">
      <c r="A7" s="475" t="s">
        <v>55</v>
      </c>
      <c r="B7" s="475" t="s">
        <v>54</v>
      </c>
      <c r="C7" s="475" t="s">
        <v>328</v>
      </c>
      <c r="D7" s="475" t="s">
        <v>16</v>
      </c>
      <c r="E7" s="475" t="s">
        <v>0</v>
      </c>
      <c r="F7" s="475"/>
    </row>
    <row r="8" spans="1:6" ht="90" customHeight="1">
      <c r="A8" s="475"/>
      <c r="B8" s="475"/>
      <c r="C8" s="475"/>
      <c r="D8" s="475"/>
      <c r="E8" s="37" t="s">
        <v>56</v>
      </c>
      <c r="F8" s="36" t="s">
        <v>57</v>
      </c>
    </row>
    <row r="9" spans="1:6" ht="45" customHeight="1">
      <c r="A9" s="227">
        <v>10000000</v>
      </c>
      <c r="B9" s="227" t="s">
        <v>62</v>
      </c>
      <c r="C9" s="228">
        <f>C10+C14+C18+C22+C46</f>
        <v>121751300</v>
      </c>
      <c r="D9" s="228">
        <f>D10+D14+D18+D22+D46</f>
        <v>121451300</v>
      </c>
      <c r="E9" s="228">
        <f>E10+E14+E18+E22+E46</f>
        <v>300000</v>
      </c>
      <c r="F9" s="228">
        <f>F10+F14+F18+F22+F46</f>
        <v>0</v>
      </c>
    </row>
    <row r="10" spans="1:6" ht="45" customHeight="1">
      <c r="A10" s="54">
        <v>11000000</v>
      </c>
      <c r="B10" s="54" t="s">
        <v>63</v>
      </c>
      <c r="C10" s="55">
        <f>C11+C12</f>
        <v>79350000</v>
      </c>
      <c r="D10" s="55">
        <f>D11+D12</f>
        <v>79350000</v>
      </c>
      <c r="E10" s="55">
        <f>E12</f>
        <v>0</v>
      </c>
      <c r="F10" s="55">
        <f>F12</f>
        <v>0</v>
      </c>
    </row>
    <row r="11" spans="1:6" ht="45" customHeight="1">
      <c r="A11" s="56">
        <v>11010000</v>
      </c>
      <c r="B11" s="56" t="s">
        <v>153</v>
      </c>
      <c r="C11" s="133">
        <f>D11+E11</f>
        <v>79350000</v>
      </c>
      <c r="D11" s="133">
        <v>79350000</v>
      </c>
      <c r="E11" s="57"/>
      <c r="F11" s="57"/>
    </row>
    <row r="12" spans="1:6" ht="35.25" customHeight="1" hidden="1">
      <c r="A12" s="56">
        <v>11020000</v>
      </c>
      <c r="B12" s="56" t="s">
        <v>64</v>
      </c>
      <c r="C12" s="57">
        <f>D12+E12</f>
        <v>0</v>
      </c>
      <c r="D12" s="57"/>
      <c r="E12" s="57">
        <f>E13</f>
        <v>0</v>
      </c>
      <c r="F12" s="57">
        <f>F13</f>
        <v>0</v>
      </c>
    </row>
    <row r="13" spans="1:6" ht="39.75" customHeight="1" hidden="1">
      <c r="A13" s="135">
        <v>11020200</v>
      </c>
      <c r="B13" s="74" t="s">
        <v>32</v>
      </c>
      <c r="C13" s="57">
        <f>D13+E13</f>
        <v>10000</v>
      </c>
      <c r="D13" s="33">
        <v>10000</v>
      </c>
      <c r="E13" s="22"/>
      <c r="F13" s="22"/>
    </row>
    <row r="14" spans="1:7" ht="39.75" customHeight="1">
      <c r="A14" s="54">
        <v>13000000</v>
      </c>
      <c r="B14" s="58" t="s">
        <v>65</v>
      </c>
      <c r="C14" s="55">
        <f>C15+C16+C17</f>
        <v>3641000</v>
      </c>
      <c r="D14" s="55">
        <f>D15+D16+D17</f>
        <v>3641000</v>
      </c>
      <c r="E14" s="55">
        <f>E15+E16+E17</f>
        <v>0</v>
      </c>
      <c r="F14" s="382">
        <f>F15+F16+F17</f>
        <v>0</v>
      </c>
      <c r="G14" s="381"/>
    </row>
    <row r="15" spans="1:6" ht="39.75" customHeight="1">
      <c r="A15" s="299">
        <v>13010100</v>
      </c>
      <c r="B15" s="74" t="s">
        <v>363</v>
      </c>
      <c r="C15" s="133">
        <f>D15+E15</f>
        <v>2400000</v>
      </c>
      <c r="D15" s="133">
        <v>2400000</v>
      </c>
      <c r="E15" s="133"/>
      <c r="F15" s="133"/>
    </row>
    <row r="16" spans="1:6" ht="40.5" customHeight="1">
      <c r="A16" s="43">
        <v>13010200</v>
      </c>
      <c r="B16" s="39" t="s">
        <v>364</v>
      </c>
      <c r="C16" s="133">
        <f>D16+E16</f>
        <v>1220000</v>
      </c>
      <c r="D16" s="138">
        <v>1220000</v>
      </c>
      <c r="E16" s="67"/>
      <c r="F16" s="67"/>
    </row>
    <row r="17" spans="1:7" ht="40.5" customHeight="1">
      <c r="A17" s="43">
        <v>130301000</v>
      </c>
      <c r="B17" s="39" t="s">
        <v>424</v>
      </c>
      <c r="C17" s="133">
        <f>D17+E17</f>
        <v>21000</v>
      </c>
      <c r="D17" s="49">
        <v>21000</v>
      </c>
      <c r="E17" s="359"/>
      <c r="F17" s="67"/>
      <c r="G17" s="380"/>
    </row>
    <row r="18" spans="1:6" ht="28.5" customHeight="1">
      <c r="A18" s="68">
        <v>14000000</v>
      </c>
      <c r="B18" s="61" t="s">
        <v>66</v>
      </c>
      <c r="C18" s="63">
        <f>C19+C21+C20</f>
        <v>7870300</v>
      </c>
      <c r="D18" s="63">
        <f>D19+D21+D20</f>
        <v>7870300</v>
      </c>
      <c r="E18" s="63">
        <f>E21+E20</f>
        <v>0</v>
      </c>
      <c r="F18" s="63">
        <f>F21+F20</f>
        <v>0</v>
      </c>
    </row>
    <row r="19" spans="1:6" ht="38.25" customHeight="1">
      <c r="A19" s="43">
        <v>14020000</v>
      </c>
      <c r="B19" s="142" t="s">
        <v>280</v>
      </c>
      <c r="C19" s="57">
        <f>D19+E19</f>
        <v>920300</v>
      </c>
      <c r="D19" s="49">
        <v>920300</v>
      </c>
      <c r="E19" s="49"/>
      <c r="F19" s="49"/>
    </row>
    <row r="20" spans="1:6" ht="39.75" customHeight="1">
      <c r="A20" s="43">
        <v>14030000</v>
      </c>
      <c r="B20" s="142" t="s">
        <v>281</v>
      </c>
      <c r="C20" s="57">
        <f>D20+E20</f>
        <v>3850000</v>
      </c>
      <c r="D20" s="43">
        <v>3850000</v>
      </c>
      <c r="E20" s="63">
        <f>E22</f>
        <v>0</v>
      </c>
      <c r="F20" s="43"/>
    </row>
    <row r="21" spans="1:6" ht="42.75" customHeight="1">
      <c r="A21" s="43">
        <v>14040000</v>
      </c>
      <c r="B21" s="39" t="s">
        <v>33</v>
      </c>
      <c r="C21" s="57">
        <f>D21+E21</f>
        <v>3100000</v>
      </c>
      <c r="D21" s="138">
        <v>3100000</v>
      </c>
      <c r="E21" s="67"/>
      <c r="F21" s="67"/>
    </row>
    <row r="22" spans="1:6" ht="22.5" customHeight="1">
      <c r="A22" s="68">
        <v>18000000</v>
      </c>
      <c r="B22" s="61" t="s">
        <v>67</v>
      </c>
      <c r="C22" s="55">
        <f>D22+E22</f>
        <v>30590000</v>
      </c>
      <c r="D22" s="63">
        <f>D23+D36+D38</f>
        <v>30590000</v>
      </c>
      <c r="E22" s="63">
        <f>E23+E36+E38</f>
        <v>0</v>
      </c>
      <c r="F22" s="63">
        <f>F23+F36+F38</f>
        <v>0</v>
      </c>
    </row>
    <row r="23" spans="1:6" ht="20.25" customHeight="1">
      <c r="A23" s="45">
        <v>18010000</v>
      </c>
      <c r="B23" s="44" t="s">
        <v>34</v>
      </c>
      <c r="C23" s="57">
        <f aca="true" t="shared" si="0" ref="C23:C38">D23+E23</f>
        <v>17800000</v>
      </c>
      <c r="D23" s="65">
        <v>17800000</v>
      </c>
      <c r="E23" s="60">
        <f>SUM(E24:E35)</f>
        <v>0</v>
      </c>
      <c r="F23" s="60">
        <f>SUM(F24:F35)</f>
        <v>0</v>
      </c>
    </row>
    <row r="24" spans="1:6" ht="39" customHeight="1" hidden="1">
      <c r="A24" s="43">
        <v>18010100</v>
      </c>
      <c r="B24" s="39" t="s">
        <v>154</v>
      </c>
      <c r="C24" s="57">
        <f t="shared" si="0"/>
        <v>0</v>
      </c>
      <c r="D24" s="138"/>
      <c r="E24" s="22"/>
      <c r="F24" s="22"/>
    </row>
    <row r="25" spans="1:6" ht="45" customHeight="1" hidden="1">
      <c r="A25" s="43">
        <v>18010200</v>
      </c>
      <c r="B25" s="39" t="s">
        <v>155</v>
      </c>
      <c r="C25" s="57">
        <f t="shared" si="0"/>
        <v>0</v>
      </c>
      <c r="D25" s="360"/>
      <c r="E25" s="22"/>
      <c r="F25" s="22"/>
    </row>
    <row r="26" spans="1:6" ht="48" customHeight="1" hidden="1">
      <c r="A26" s="43" t="s">
        <v>35</v>
      </c>
      <c r="B26" s="39" t="s">
        <v>156</v>
      </c>
      <c r="C26" s="57">
        <f t="shared" si="0"/>
        <v>0</v>
      </c>
      <c r="D26" s="138"/>
      <c r="E26" s="22"/>
      <c r="F26" s="22"/>
    </row>
    <row r="27" spans="1:6" ht="30" customHeight="1" hidden="1">
      <c r="A27" s="43">
        <v>18010500</v>
      </c>
      <c r="B27" s="39" t="s">
        <v>8</v>
      </c>
      <c r="C27" s="57">
        <f t="shared" si="0"/>
        <v>0</v>
      </c>
      <c r="D27" s="138"/>
      <c r="E27" s="22"/>
      <c r="F27" s="22"/>
    </row>
    <row r="28" spans="1:6" ht="24.75" customHeight="1" hidden="1">
      <c r="A28" s="43">
        <v>18010600</v>
      </c>
      <c r="B28" s="39" t="s">
        <v>10</v>
      </c>
      <c r="C28" s="57">
        <f t="shared" si="0"/>
        <v>0</v>
      </c>
      <c r="D28" s="138"/>
      <c r="E28" s="22"/>
      <c r="F28" s="22"/>
    </row>
    <row r="29" spans="1:6" ht="20.25" customHeight="1" hidden="1">
      <c r="A29" s="43">
        <v>18010700</v>
      </c>
      <c r="B29" s="39" t="s">
        <v>9</v>
      </c>
      <c r="C29" s="57">
        <f t="shared" si="0"/>
        <v>0</v>
      </c>
      <c r="D29" s="138"/>
      <c r="E29" s="22"/>
      <c r="F29" s="22"/>
    </row>
    <row r="30" spans="1:6" ht="20.25" customHeight="1" hidden="1">
      <c r="A30" s="43">
        <v>18010900</v>
      </c>
      <c r="B30" s="39" t="s">
        <v>11</v>
      </c>
      <c r="C30" s="57">
        <f t="shared" si="0"/>
        <v>0</v>
      </c>
      <c r="D30" s="138"/>
      <c r="E30" s="22"/>
      <c r="F30" s="22"/>
    </row>
    <row r="31" spans="1:6" ht="20.25" customHeight="1" hidden="1">
      <c r="A31" s="43">
        <v>18011000</v>
      </c>
      <c r="B31" s="39" t="s">
        <v>295</v>
      </c>
      <c r="C31" s="57">
        <f t="shared" si="0"/>
        <v>0</v>
      </c>
      <c r="D31" s="138"/>
      <c r="E31" s="22"/>
      <c r="F31" s="22"/>
    </row>
    <row r="32" spans="1:6" ht="27.75" customHeight="1" hidden="1">
      <c r="A32" s="43">
        <v>18011100</v>
      </c>
      <c r="B32" s="39" t="s">
        <v>36</v>
      </c>
      <c r="C32" s="57">
        <f t="shared" si="0"/>
        <v>0</v>
      </c>
      <c r="D32" s="138"/>
      <c r="E32" s="22"/>
      <c r="F32" s="22"/>
    </row>
    <row r="33" spans="1:6" ht="28.5" customHeight="1" hidden="1">
      <c r="A33" s="137">
        <v>18020000</v>
      </c>
      <c r="B33" s="38" t="s">
        <v>37</v>
      </c>
      <c r="C33" s="57">
        <f t="shared" si="0"/>
        <v>0</v>
      </c>
      <c r="D33" s="328"/>
      <c r="E33" s="22"/>
      <c r="F33" s="22"/>
    </row>
    <row r="34" spans="1:6" ht="12.75" customHeight="1" hidden="1">
      <c r="A34" s="43">
        <v>18020100</v>
      </c>
      <c r="B34" s="39" t="s">
        <v>38</v>
      </c>
      <c r="C34" s="57">
        <f t="shared" si="0"/>
        <v>0</v>
      </c>
      <c r="D34" s="138"/>
      <c r="E34" s="22"/>
      <c r="F34" s="22"/>
    </row>
    <row r="35" spans="1:6" ht="32.25" customHeight="1" hidden="1">
      <c r="A35" s="43">
        <v>18020200</v>
      </c>
      <c r="B35" s="39" t="s">
        <v>39</v>
      </c>
      <c r="C35" s="57">
        <f t="shared" si="0"/>
        <v>0</v>
      </c>
      <c r="D35" s="138"/>
      <c r="E35" s="22"/>
      <c r="F35" s="22"/>
    </row>
    <row r="36" spans="1:6" ht="27" customHeight="1" hidden="1">
      <c r="A36" s="45">
        <v>18030000</v>
      </c>
      <c r="B36" s="44" t="s">
        <v>40</v>
      </c>
      <c r="C36" s="57">
        <f t="shared" si="0"/>
        <v>0</v>
      </c>
      <c r="D36" s="133">
        <f>D37</f>
        <v>0</v>
      </c>
      <c r="E36" s="59"/>
      <c r="F36" s="59"/>
    </row>
    <row r="37" spans="1:6" ht="28.5" customHeight="1" hidden="1">
      <c r="A37" s="43">
        <v>18030200</v>
      </c>
      <c r="B37" s="39" t="s">
        <v>41</v>
      </c>
      <c r="C37" s="57">
        <f t="shared" si="0"/>
        <v>0</v>
      </c>
      <c r="D37" s="138"/>
      <c r="E37" s="22"/>
      <c r="F37" s="22"/>
    </row>
    <row r="38" spans="1:6" ht="21.75" customHeight="1">
      <c r="A38" s="136">
        <v>18050000</v>
      </c>
      <c r="B38" s="75" t="s">
        <v>42</v>
      </c>
      <c r="C38" s="57">
        <f t="shared" si="0"/>
        <v>12790000</v>
      </c>
      <c r="D38" s="66">
        <v>12790000</v>
      </c>
      <c r="E38" s="59"/>
      <c r="F38" s="59"/>
    </row>
    <row r="39" spans="1:6" ht="25.5" customHeight="1" hidden="1">
      <c r="A39" s="16">
        <v>18050300</v>
      </c>
      <c r="B39" s="40" t="s">
        <v>13</v>
      </c>
      <c r="C39" s="57">
        <f>D39+E39</f>
        <v>0</v>
      </c>
      <c r="D39" s="48"/>
      <c r="E39" s="22"/>
      <c r="F39" s="22"/>
    </row>
    <row r="40" spans="1:6" ht="27" customHeight="1" hidden="1">
      <c r="A40" s="16">
        <v>18050400</v>
      </c>
      <c r="B40" s="40" t="s">
        <v>14</v>
      </c>
      <c r="C40" s="57">
        <f>D40+E40</f>
        <v>0</v>
      </c>
      <c r="D40" s="48"/>
      <c r="E40" s="22"/>
      <c r="F40" s="22"/>
    </row>
    <row r="41" spans="1:6" ht="22.5" customHeight="1" hidden="1">
      <c r="A41" s="35">
        <v>18050500</v>
      </c>
      <c r="B41" s="39" t="s">
        <v>43</v>
      </c>
      <c r="C41" s="57">
        <f>D41+E41</f>
        <v>0</v>
      </c>
      <c r="D41" s="16"/>
      <c r="E41" s="22"/>
      <c r="F41" s="22"/>
    </row>
    <row r="42" spans="1:6" ht="15" customHeight="1" hidden="1">
      <c r="A42" s="23">
        <v>19010000</v>
      </c>
      <c r="B42" s="41" t="s">
        <v>12</v>
      </c>
      <c r="C42" s="23">
        <f>D42</f>
        <v>0</v>
      </c>
      <c r="D42" s="19">
        <f>D43+D44+D45</f>
        <v>0</v>
      </c>
      <c r="E42" s="22"/>
      <c r="F42" s="22"/>
    </row>
    <row r="43" spans="1:6" ht="18.75" customHeight="1" hidden="1">
      <c r="A43" s="33">
        <v>19010101</v>
      </c>
      <c r="B43" s="42" t="s">
        <v>44</v>
      </c>
      <c r="C43" s="23">
        <f>D43</f>
        <v>0</v>
      </c>
      <c r="D43" s="19"/>
      <c r="E43" s="22"/>
      <c r="F43" s="22"/>
    </row>
    <row r="44" spans="1:6" ht="24.75" customHeight="1" hidden="1">
      <c r="A44" s="33">
        <v>19010201</v>
      </c>
      <c r="B44" s="42" t="s">
        <v>45</v>
      </c>
      <c r="C44" s="23">
        <f>D44</f>
        <v>0</v>
      </c>
      <c r="D44" s="19"/>
      <c r="E44" s="22"/>
      <c r="F44" s="22"/>
    </row>
    <row r="45" spans="1:6" ht="15.75" customHeight="1" hidden="1">
      <c r="A45" s="33">
        <v>19010301</v>
      </c>
      <c r="B45" s="42" t="s">
        <v>46</v>
      </c>
      <c r="C45" s="23">
        <f>D45</f>
        <v>0</v>
      </c>
      <c r="D45" s="20"/>
      <c r="E45" s="22"/>
      <c r="F45" s="22"/>
    </row>
    <row r="46" spans="1:6" ht="23.25" customHeight="1">
      <c r="A46" s="63">
        <v>19000000</v>
      </c>
      <c r="B46" s="70" t="s">
        <v>68</v>
      </c>
      <c r="C46" s="63">
        <f>C47</f>
        <v>300000</v>
      </c>
      <c r="D46" s="63">
        <f>D47</f>
        <v>0</v>
      </c>
      <c r="E46" s="63">
        <f>E47</f>
        <v>300000</v>
      </c>
      <c r="F46" s="63">
        <f>F47</f>
        <v>0</v>
      </c>
    </row>
    <row r="47" spans="1:6" ht="27" customHeight="1">
      <c r="A47" s="65">
        <v>19010000</v>
      </c>
      <c r="B47" s="62" t="s">
        <v>12</v>
      </c>
      <c r="C47" s="76">
        <f>E47</f>
        <v>300000</v>
      </c>
      <c r="D47" s="66">
        <f>SUM(D48:D50)</f>
        <v>0</v>
      </c>
      <c r="E47" s="66">
        <v>300000</v>
      </c>
      <c r="F47" s="66">
        <f>SUM(F48:F50)</f>
        <v>0</v>
      </c>
    </row>
    <row r="48" spans="1:6" ht="38.25" customHeight="1" hidden="1">
      <c r="A48" s="49">
        <v>19010101</v>
      </c>
      <c r="B48" s="42" t="s">
        <v>44</v>
      </c>
      <c r="C48" s="50">
        <f>E48</f>
        <v>0</v>
      </c>
      <c r="D48" s="48"/>
      <c r="E48" s="48"/>
      <c r="F48" s="17"/>
    </row>
    <row r="49" spans="1:6" ht="35.25" customHeight="1" hidden="1">
      <c r="A49" s="49">
        <v>19010201</v>
      </c>
      <c r="B49" s="42" t="s">
        <v>45</v>
      </c>
      <c r="C49" s="50">
        <f>E49</f>
        <v>0</v>
      </c>
      <c r="D49" s="48"/>
      <c r="E49" s="48"/>
      <c r="F49" s="17"/>
    </row>
    <row r="50" spans="1:6" ht="42" customHeight="1" hidden="1">
      <c r="A50" s="49">
        <v>19010301</v>
      </c>
      <c r="B50" s="42" t="s">
        <v>46</v>
      </c>
      <c r="C50" s="50">
        <f>E50</f>
        <v>0</v>
      </c>
      <c r="D50" s="48"/>
      <c r="E50" s="48"/>
      <c r="F50" s="17"/>
    </row>
    <row r="51" spans="1:6" ht="24.75" customHeight="1">
      <c r="A51" s="229">
        <v>20000000</v>
      </c>
      <c r="B51" s="230" t="s">
        <v>69</v>
      </c>
      <c r="C51" s="231">
        <f>C52+C55+C69</f>
        <v>6620000</v>
      </c>
      <c r="D51" s="231">
        <f>D52+D55</f>
        <v>1370000</v>
      </c>
      <c r="E51" s="231">
        <f>E52+E55+E62+E69</f>
        <v>5250000</v>
      </c>
      <c r="F51" s="231">
        <f>F52+F55+F66+F69</f>
        <v>0</v>
      </c>
    </row>
    <row r="52" spans="1:6" ht="36" customHeight="1">
      <c r="A52" s="63">
        <v>21000000</v>
      </c>
      <c r="B52" s="77" t="s">
        <v>70</v>
      </c>
      <c r="C52" s="64">
        <f>C53+C54</f>
        <v>30000</v>
      </c>
      <c r="D52" s="64">
        <f>D53+D54</f>
        <v>30000</v>
      </c>
      <c r="E52" s="64">
        <f>E53+E54</f>
        <v>0</v>
      </c>
      <c r="F52" s="134">
        <f>F53+F54</f>
        <v>0</v>
      </c>
    </row>
    <row r="53" spans="1:6" ht="39" customHeight="1" hidden="1">
      <c r="A53" s="49">
        <v>5000</v>
      </c>
      <c r="B53" s="42" t="s">
        <v>47</v>
      </c>
      <c r="C53" s="133">
        <f>D53+E53</f>
        <v>0</v>
      </c>
      <c r="D53" s="20"/>
      <c r="E53" s="67"/>
      <c r="F53" s="67"/>
    </row>
    <row r="54" spans="1:6" ht="26.25" customHeight="1">
      <c r="A54" s="43">
        <v>21081100</v>
      </c>
      <c r="B54" s="39" t="s">
        <v>48</v>
      </c>
      <c r="C54" s="133">
        <f>D54+E54</f>
        <v>30000</v>
      </c>
      <c r="D54" s="16">
        <v>30000</v>
      </c>
      <c r="E54" s="67"/>
      <c r="F54" s="67"/>
    </row>
    <row r="55" spans="1:6" ht="47.25" customHeight="1">
      <c r="A55" s="137">
        <v>22000000</v>
      </c>
      <c r="B55" s="38" t="s">
        <v>71</v>
      </c>
      <c r="C55" s="328">
        <f>C56+C60+C62</f>
        <v>1340000</v>
      </c>
      <c r="D55" s="328">
        <f>D56+D60+D62</f>
        <v>1340000</v>
      </c>
      <c r="E55" s="328">
        <f>E57+E60+E62</f>
        <v>0</v>
      </c>
      <c r="F55" s="328">
        <f>F57+F60+F62</f>
        <v>0</v>
      </c>
    </row>
    <row r="56" spans="1:6" ht="47.25" customHeight="1">
      <c r="A56" s="361">
        <v>22010000</v>
      </c>
      <c r="B56" s="58" t="s">
        <v>72</v>
      </c>
      <c r="C56" s="55">
        <f>D56+E56</f>
        <v>870000</v>
      </c>
      <c r="D56" s="63">
        <f>SUM(D57:D59)</f>
        <v>870000</v>
      </c>
      <c r="E56" s="63">
        <f>SUM(E57:E59)</f>
        <v>0</v>
      </c>
      <c r="F56" s="63">
        <f>SUM(F57:F59)</f>
        <v>0</v>
      </c>
    </row>
    <row r="57" spans="1:6" ht="43.5" customHeight="1">
      <c r="A57" s="135">
        <v>22010300</v>
      </c>
      <c r="B57" s="74" t="s">
        <v>425</v>
      </c>
      <c r="C57" s="133">
        <f>D57+E57</f>
        <v>20000</v>
      </c>
      <c r="D57" s="138">
        <v>20000</v>
      </c>
      <c r="E57" s="136"/>
      <c r="F57" s="136"/>
    </row>
    <row r="58" spans="1:6" ht="32.25" customHeight="1">
      <c r="A58" s="49">
        <v>22012500</v>
      </c>
      <c r="B58" s="42" t="s">
        <v>25</v>
      </c>
      <c r="C58" s="133">
        <f>D58+E58</f>
        <v>650000</v>
      </c>
      <c r="D58" s="362">
        <v>650000</v>
      </c>
      <c r="E58" s="6"/>
      <c r="F58" s="6"/>
    </row>
    <row r="59" spans="1:6" ht="43.5" customHeight="1">
      <c r="A59" s="49">
        <v>22012600</v>
      </c>
      <c r="B59" s="42" t="s">
        <v>426</v>
      </c>
      <c r="C59" s="133">
        <f>D59+E59</f>
        <v>200000</v>
      </c>
      <c r="D59" s="362">
        <v>200000</v>
      </c>
      <c r="E59" s="5"/>
      <c r="F59" s="5"/>
    </row>
    <row r="60" spans="1:6" ht="45" customHeight="1">
      <c r="A60" s="65">
        <v>22080000</v>
      </c>
      <c r="B60" s="44" t="s">
        <v>121</v>
      </c>
      <c r="C60" s="133">
        <f aca="true" t="shared" si="1" ref="C60:C65">D60+E60</f>
        <v>450000</v>
      </c>
      <c r="D60" s="65">
        <f>D61</f>
        <v>450000</v>
      </c>
      <c r="E60" s="63">
        <f>E61</f>
        <v>0</v>
      </c>
      <c r="F60" s="63">
        <f>F61</f>
        <v>0</v>
      </c>
    </row>
    <row r="61" spans="1:6" ht="54" customHeight="1">
      <c r="A61" s="43">
        <v>22080400</v>
      </c>
      <c r="B61" s="39" t="s">
        <v>73</v>
      </c>
      <c r="C61" s="133">
        <f t="shared" si="1"/>
        <v>450000</v>
      </c>
      <c r="D61" s="138">
        <v>450000</v>
      </c>
      <c r="E61" s="6"/>
      <c r="F61" s="6"/>
    </row>
    <row r="62" spans="1:6" ht="21.75" customHeight="1">
      <c r="A62" s="45">
        <v>22090000</v>
      </c>
      <c r="B62" s="44" t="s">
        <v>49</v>
      </c>
      <c r="C62" s="133">
        <f t="shared" si="1"/>
        <v>20000</v>
      </c>
      <c r="D62" s="138">
        <v>20000</v>
      </c>
      <c r="E62" s="139"/>
      <c r="F62" s="139"/>
    </row>
    <row r="63" spans="1:6" ht="57" customHeight="1" hidden="1">
      <c r="A63" s="43">
        <v>22090100</v>
      </c>
      <c r="B63" s="39" t="s">
        <v>50</v>
      </c>
      <c r="C63" s="133">
        <f t="shared" si="1"/>
        <v>0</v>
      </c>
      <c r="D63" s="138"/>
      <c r="E63" s="6"/>
      <c r="F63" s="6"/>
    </row>
    <row r="64" spans="1:6" ht="31.5" customHeight="1" hidden="1">
      <c r="A64" s="43">
        <v>22090400</v>
      </c>
      <c r="B64" s="39" t="s">
        <v>51</v>
      </c>
      <c r="C64" s="133">
        <f t="shared" si="1"/>
        <v>0</v>
      </c>
      <c r="D64" s="138"/>
      <c r="E64" s="6"/>
      <c r="F64" s="6"/>
    </row>
    <row r="65" spans="1:6" ht="97.5" customHeight="1" hidden="1">
      <c r="A65" s="43">
        <v>22130000</v>
      </c>
      <c r="B65" s="142" t="s">
        <v>157</v>
      </c>
      <c r="C65" s="133">
        <f t="shared" si="1"/>
        <v>0</v>
      </c>
      <c r="D65" s="49"/>
      <c r="E65" s="5"/>
      <c r="F65" s="5"/>
    </row>
    <row r="66" spans="1:6" ht="25.5" customHeight="1" hidden="1">
      <c r="A66" s="68">
        <v>24000000</v>
      </c>
      <c r="B66" s="61" t="s">
        <v>74</v>
      </c>
      <c r="C66" s="63">
        <f>C67+C68</f>
        <v>0</v>
      </c>
      <c r="D66" s="63">
        <f>D67+D68</f>
        <v>0</v>
      </c>
      <c r="E66" s="63">
        <f>E67+E68</f>
        <v>0</v>
      </c>
      <c r="F66" s="63">
        <f>F67+F68</f>
        <v>0</v>
      </c>
    </row>
    <row r="67" spans="1:6" ht="18.75" customHeight="1" hidden="1">
      <c r="A67" s="43">
        <v>24060300</v>
      </c>
      <c r="B67" s="39" t="s">
        <v>26</v>
      </c>
      <c r="C67" s="49">
        <f>D67+E67</f>
        <v>0</v>
      </c>
      <c r="D67" s="138"/>
      <c r="E67" s="6"/>
      <c r="F67" s="6"/>
    </row>
    <row r="68" spans="1:6" ht="37.5" customHeight="1" hidden="1">
      <c r="A68" s="43">
        <v>24170000</v>
      </c>
      <c r="B68" s="42" t="s">
        <v>131</v>
      </c>
      <c r="C68" s="49">
        <f>D68+E68</f>
        <v>0</v>
      </c>
      <c r="D68" s="138"/>
      <c r="E68" s="140"/>
      <c r="F68" s="43"/>
    </row>
    <row r="69" spans="1:6" ht="20.25" customHeight="1">
      <c r="A69" s="68">
        <v>25000000</v>
      </c>
      <c r="B69" s="61" t="s">
        <v>132</v>
      </c>
      <c r="C69" s="69">
        <f>D69+E69</f>
        <v>5250000</v>
      </c>
      <c r="D69" s="68"/>
      <c r="E69" s="69">
        <v>5250000</v>
      </c>
      <c r="F69" s="68"/>
    </row>
    <row r="70" spans="1:6" ht="43.5" customHeight="1" hidden="1">
      <c r="A70" s="45">
        <v>25010000</v>
      </c>
      <c r="B70" s="44" t="s">
        <v>133</v>
      </c>
      <c r="C70" s="57">
        <f aca="true" t="shared" si="2" ref="C70:C77">D70+E70</f>
        <v>0</v>
      </c>
      <c r="D70" s="45"/>
      <c r="E70" s="47"/>
      <c r="F70" s="45"/>
    </row>
    <row r="71" spans="1:6" ht="42.75" customHeight="1" hidden="1">
      <c r="A71" s="43">
        <v>25010100</v>
      </c>
      <c r="B71" s="39" t="s">
        <v>27</v>
      </c>
      <c r="C71" s="133">
        <f t="shared" si="2"/>
        <v>0</v>
      </c>
      <c r="D71" s="43"/>
      <c r="E71" s="46"/>
      <c r="F71" s="43"/>
    </row>
    <row r="72" spans="1:6" ht="28.5" customHeight="1" hidden="1">
      <c r="A72" s="43">
        <v>25010200</v>
      </c>
      <c r="B72" s="39" t="s">
        <v>53</v>
      </c>
      <c r="C72" s="133">
        <f t="shared" si="2"/>
        <v>0</v>
      </c>
      <c r="D72" s="43"/>
      <c r="E72" s="46"/>
      <c r="F72" s="43"/>
    </row>
    <row r="73" spans="1:6" ht="42.75" customHeight="1" hidden="1">
      <c r="A73" s="43">
        <v>25010400</v>
      </c>
      <c r="B73" s="39" t="s">
        <v>28</v>
      </c>
      <c r="C73" s="133">
        <f t="shared" si="2"/>
        <v>0</v>
      </c>
      <c r="D73" s="43"/>
      <c r="E73" s="46"/>
      <c r="F73" s="43"/>
    </row>
    <row r="74" spans="1:6" ht="42.75" customHeight="1" hidden="1">
      <c r="A74" s="43">
        <v>25010200</v>
      </c>
      <c r="B74" s="39" t="s">
        <v>240</v>
      </c>
      <c r="C74" s="133">
        <f t="shared" si="2"/>
        <v>0</v>
      </c>
      <c r="D74" s="43"/>
      <c r="E74" s="46"/>
      <c r="F74" s="43"/>
    </row>
    <row r="75" spans="1:6" ht="42.75" customHeight="1" hidden="1">
      <c r="A75" s="43">
        <v>25010300</v>
      </c>
      <c r="B75" s="39" t="s">
        <v>241</v>
      </c>
      <c r="C75" s="133">
        <f t="shared" si="2"/>
        <v>0</v>
      </c>
      <c r="D75" s="43"/>
      <c r="E75" s="46"/>
      <c r="F75" s="43"/>
    </row>
    <row r="76" spans="1:6" ht="54.75" customHeight="1" hidden="1">
      <c r="A76" s="45">
        <v>25020000</v>
      </c>
      <c r="B76" s="44" t="s">
        <v>29</v>
      </c>
      <c r="C76" s="57">
        <f t="shared" si="2"/>
        <v>0</v>
      </c>
      <c r="D76" s="45"/>
      <c r="E76" s="47"/>
      <c r="F76" s="45"/>
    </row>
    <row r="77" spans="1:6" ht="38.25" customHeight="1" hidden="1">
      <c r="A77" s="43">
        <v>25020100</v>
      </c>
      <c r="B77" s="39" t="s">
        <v>30</v>
      </c>
      <c r="C77" s="133">
        <f t="shared" si="2"/>
        <v>0</v>
      </c>
      <c r="D77" s="43"/>
      <c r="E77" s="46"/>
      <c r="F77" s="43"/>
    </row>
    <row r="78" spans="1:6" ht="30.75" customHeight="1">
      <c r="A78" s="323">
        <v>30000000</v>
      </c>
      <c r="B78" s="324" t="s">
        <v>78</v>
      </c>
      <c r="C78" s="325">
        <f>D78+E78</f>
        <v>2141720</v>
      </c>
      <c r="D78" s="325">
        <f>D79+D81</f>
        <v>0</v>
      </c>
      <c r="E78" s="325">
        <f>E79+E81</f>
        <v>2141720</v>
      </c>
      <c r="F78" s="325">
        <f>F79+F81</f>
        <v>2141720</v>
      </c>
    </row>
    <row r="79" spans="1:6" ht="43.5" customHeight="1">
      <c r="A79" s="329">
        <v>31000000</v>
      </c>
      <c r="B79" s="158" t="s">
        <v>159</v>
      </c>
      <c r="C79" s="69">
        <f>D79+E79</f>
        <v>320570</v>
      </c>
      <c r="D79" s="159">
        <f>D80</f>
        <v>0</v>
      </c>
      <c r="E79" s="159">
        <f>E80</f>
        <v>320570</v>
      </c>
      <c r="F79" s="159">
        <f>F80</f>
        <v>320570</v>
      </c>
    </row>
    <row r="80" spans="1:6" ht="58.5" customHeight="1">
      <c r="A80" s="327">
        <v>31030000</v>
      </c>
      <c r="B80" s="142" t="s">
        <v>389</v>
      </c>
      <c r="C80" s="69">
        <f>D80+E80</f>
        <v>320570</v>
      </c>
      <c r="D80" s="157"/>
      <c r="E80" s="453">
        <v>320570</v>
      </c>
      <c r="F80" s="453">
        <v>320570</v>
      </c>
    </row>
    <row r="81" spans="1:6" ht="42" customHeight="1">
      <c r="A81" s="330">
        <v>33000000</v>
      </c>
      <c r="B81" s="326" t="s">
        <v>75</v>
      </c>
      <c r="C81" s="117">
        <f>C82+C83</f>
        <v>1821150</v>
      </c>
      <c r="D81" s="117">
        <f>D82+D83</f>
        <v>0</v>
      </c>
      <c r="E81" s="117">
        <f>E82+E83</f>
        <v>1821150</v>
      </c>
      <c r="F81" s="117">
        <f>F82+F83</f>
        <v>1821150</v>
      </c>
    </row>
    <row r="82" spans="1:6" ht="1.5" customHeight="1" hidden="1">
      <c r="A82" s="116">
        <v>31030000</v>
      </c>
      <c r="B82" s="142" t="s">
        <v>501</v>
      </c>
      <c r="C82" s="117">
        <f>E82</f>
        <v>0</v>
      </c>
      <c r="D82" s="63"/>
      <c r="E82" s="118"/>
      <c r="F82" s="118"/>
    </row>
    <row r="83" spans="1:6" ht="95.25" customHeight="1">
      <c r="A83" s="225">
        <v>33010100</v>
      </c>
      <c r="B83" s="226" t="s">
        <v>130</v>
      </c>
      <c r="C83" s="117">
        <f>E83</f>
        <v>1821150</v>
      </c>
      <c r="D83" s="63"/>
      <c r="E83" s="118">
        <v>1821150</v>
      </c>
      <c r="F83" s="118">
        <v>1821150</v>
      </c>
    </row>
    <row r="84" spans="1:6" ht="41.25" customHeight="1">
      <c r="A84" s="232">
        <v>50000000</v>
      </c>
      <c r="B84" s="233" t="s">
        <v>79</v>
      </c>
      <c r="C84" s="234">
        <f>C85</f>
        <v>25000</v>
      </c>
      <c r="D84" s="235">
        <f>D85</f>
        <v>0</v>
      </c>
      <c r="E84" s="235">
        <f>E85</f>
        <v>25000</v>
      </c>
      <c r="F84" s="235">
        <f>F85</f>
        <v>0</v>
      </c>
    </row>
    <row r="85" spans="1:6" ht="41.25" customHeight="1">
      <c r="A85" s="49">
        <v>50110000</v>
      </c>
      <c r="B85" s="42" t="s">
        <v>298</v>
      </c>
      <c r="C85" s="50">
        <f>E85</f>
        <v>25000</v>
      </c>
      <c r="D85" s="48">
        <v>0</v>
      </c>
      <c r="E85" s="48">
        <v>25000</v>
      </c>
      <c r="F85" s="18"/>
    </row>
    <row r="86" spans="1:6" ht="27" customHeight="1">
      <c r="A86" s="236"/>
      <c r="B86" s="237" t="s">
        <v>1</v>
      </c>
      <c r="C86" s="238">
        <f>C9+C51+C78+C84</f>
        <v>130538020</v>
      </c>
      <c r="D86" s="238">
        <f>D9+D51+D81+D84</f>
        <v>122821300</v>
      </c>
      <c r="E86" s="238">
        <f>E9+E51+E78+E84</f>
        <v>7716720</v>
      </c>
      <c r="F86" s="238">
        <f>F9+F51+F78+F84</f>
        <v>2141720</v>
      </c>
    </row>
    <row r="87" spans="1:6" ht="27" customHeight="1">
      <c r="A87" s="239">
        <v>40000000</v>
      </c>
      <c r="B87" s="240" t="s">
        <v>76</v>
      </c>
      <c r="C87" s="322">
        <f>C88</f>
        <v>63807790</v>
      </c>
      <c r="D87" s="322">
        <f>D88</f>
        <v>62725790</v>
      </c>
      <c r="E87" s="241">
        <f>E88</f>
        <v>1082000</v>
      </c>
      <c r="F87" s="241">
        <f>F88</f>
        <v>0</v>
      </c>
    </row>
    <row r="88" spans="1:6" ht="24" customHeight="1">
      <c r="A88" s="72">
        <v>41000000</v>
      </c>
      <c r="B88" s="73" t="s">
        <v>77</v>
      </c>
      <c r="C88" s="71">
        <f>D88+E88</f>
        <v>63807790</v>
      </c>
      <c r="D88" s="71">
        <f>D90+D95+D97</f>
        <v>62725790</v>
      </c>
      <c r="E88" s="71">
        <f>E90+E95+E97</f>
        <v>1082000</v>
      </c>
      <c r="F88" s="71">
        <f>F90+F95+F97</f>
        <v>0</v>
      </c>
    </row>
    <row r="89" spans="1:6" ht="63.75" customHeight="1" hidden="1">
      <c r="A89" s="43">
        <v>41020201</v>
      </c>
      <c r="B89" s="141" t="s">
        <v>86</v>
      </c>
      <c r="C89" s="63">
        <f>D89+E89</f>
        <v>0</v>
      </c>
      <c r="D89" s="49"/>
      <c r="E89" s="63"/>
      <c r="F89" s="63"/>
    </row>
    <row r="90" spans="1:7" ht="52.5" customHeight="1">
      <c r="A90" s="72">
        <v>41030000</v>
      </c>
      <c r="B90" s="245" t="s">
        <v>300</v>
      </c>
      <c r="C90" s="71">
        <f>D90+E90</f>
        <v>49836300</v>
      </c>
      <c r="D90" s="71">
        <f>SUM(D91:D94)</f>
        <v>49836300</v>
      </c>
      <c r="E90" s="71"/>
      <c r="F90" s="63"/>
      <c r="G90" s="179"/>
    </row>
    <row r="91" spans="1:6" ht="53.25" customHeight="1" hidden="1">
      <c r="A91" s="43">
        <v>41033200</v>
      </c>
      <c r="B91" s="141" t="s">
        <v>299</v>
      </c>
      <c r="C91" s="49">
        <f>D91+E91</f>
        <v>0</v>
      </c>
      <c r="D91" s="49"/>
      <c r="E91" s="49"/>
      <c r="F91" s="49"/>
    </row>
    <row r="92" spans="1:6" ht="36" customHeight="1">
      <c r="A92" s="43">
        <v>41033900</v>
      </c>
      <c r="B92" s="141" t="s">
        <v>90</v>
      </c>
      <c r="C92" s="133">
        <f aca="true" t="shared" si="3" ref="C92:C105">D92+E92</f>
        <v>45222000</v>
      </c>
      <c r="D92" s="49">
        <v>45222000</v>
      </c>
      <c r="E92" s="63"/>
      <c r="F92" s="63"/>
    </row>
    <row r="93" spans="1:6" ht="32.25" customHeight="1">
      <c r="A93" s="43">
        <v>41034200</v>
      </c>
      <c r="B93" s="141" t="s">
        <v>89</v>
      </c>
      <c r="C93" s="133">
        <f t="shared" si="3"/>
        <v>3114300</v>
      </c>
      <c r="D93" s="49">
        <v>3114300</v>
      </c>
      <c r="E93" s="63"/>
      <c r="F93" s="63"/>
    </row>
    <row r="94" spans="1:6" ht="48" customHeight="1">
      <c r="A94" s="43">
        <v>41034500</v>
      </c>
      <c r="B94" s="141" t="s">
        <v>158</v>
      </c>
      <c r="C94" s="133">
        <f t="shared" si="3"/>
        <v>1500000</v>
      </c>
      <c r="D94" s="49">
        <v>1500000</v>
      </c>
      <c r="E94" s="49"/>
      <c r="F94" s="49"/>
    </row>
    <row r="95" spans="1:6" ht="42" customHeight="1">
      <c r="A95" s="137">
        <v>41040000</v>
      </c>
      <c r="B95" s="242" t="s">
        <v>301</v>
      </c>
      <c r="C95" s="243">
        <f t="shared" si="3"/>
        <v>2501200</v>
      </c>
      <c r="D95" s="244">
        <f>D96</f>
        <v>2501200</v>
      </c>
      <c r="E95" s="244"/>
      <c r="F95" s="244"/>
    </row>
    <row r="96" spans="1:6" ht="75.75" customHeight="1">
      <c r="A96" s="43">
        <v>41040200</v>
      </c>
      <c r="B96" s="141" t="s">
        <v>296</v>
      </c>
      <c r="C96" s="133">
        <f t="shared" si="3"/>
        <v>2501200</v>
      </c>
      <c r="D96" s="49">
        <v>2501200</v>
      </c>
      <c r="E96" s="63"/>
      <c r="F96" s="63"/>
    </row>
    <row r="97" spans="1:6" s="1" customFormat="1" ht="54.75" customHeight="1">
      <c r="A97" s="137">
        <v>41050000</v>
      </c>
      <c r="B97" s="242" t="s">
        <v>302</v>
      </c>
      <c r="C97" s="243">
        <f t="shared" si="3"/>
        <v>11470290</v>
      </c>
      <c r="D97" s="244">
        <f>SUM(D98:D107)</f>
        <v>10388290</v>
      </c>
      <c r="E97" s="244">
        <f>SUM(E98:E107)</f>
        <v>1082000</v>
      </c>
      <c r="F97" s="244">
        <f>SUM(F98:F107)</f>
        <v>0</v>
      </c>
    </row>
    <row r="98" spans="1:6" s="1" customFormat="1" ht="82.5" customHeight="1">
      <c r="A98" s="43">
        <v>41050900</v>
      </c>
      <c r="B98" s="141" t="s">
        <v>512</v>
      </c>
      <c r="C98" s="133">
        <f t="shared" si="3"/>
        <v>402225</v>
      </c>
      <c r="D98" s="49">
        <v>402225</v>
      </c>
      <c r="E98" s="49"/>
      <c r="F98" s="49"/>
    </row>
    <row r="99" spans="1:6" ht="48.75" customHeight="1">
      <c r="A99" s="43">
        <v>41051100</v>
      </c>
      <c r="B99" s="141" t="s">
        <v>397</v>
      </c>
      <c r="C99" s="133">
        <f t="shared" si="3"/>
        <v>1000000</v>
      </c>
      <c r="D99" s="49">
        <v>1000000</v>
      </c>
      <c r="E99" s="63"/>
      <c r="F99" s="63"/>
    </row>
    <row r="100" spans="1:6" ht="51.75" customHeight="1">
      <c r="A100" s="43">
        <v>41051200</v>
      </c>
      <c r="B100" s="141" t="s">
        <v>398</v>
      </c>
      <c r="C100" s="133">
        <f t="shared" si="3"/>
        <v>291800</v>
      </c>
      <c r="D100" s="49">
        <v>291800</v>
      </c>
      <c r="E100" s="63"/>
      <c r="F100" s="63"/>
    </row>
    <row r="101" spans="1:6" ht="69" customHeight="1">
      <c r="A101" s="43">
        <v>41051400</v>
      </c>
      <c r="B101" s="141" t="s">
        <v>485</v>
      </c>
      <c r="C101" s="133">
        <f t="shared" si="3"/>
        <v>549903</v>
      </c>
      <c r="D101" s="49">
        <v>549903</v>
      </c>
      <c r="E101" s="63"/>
      <c r="F101" s="63"/>
    </row>
    <row r="102" spans="1:6" ht="59.25" customHeight="1">
      <c r="A102" s="43">
        <v>41051500</v>
      </c>
      <c r="B102" s="141" t="s">
        <v>490</v>
      </c>
      <c r="C102" s="133">
        <f t="shared" si="3"/>
        <v>152100</v>
      </c>
      <c r="D102" s="49">
        <v>152100</v>
      </c>
      <c r="E102" s="63"/>
      <c r="F102" s="63"/>
    </row>
    <row r="103" spans="1:6" ht="73.5" customHeight="1">
      <c r="A103" s="43">
        <v>41053000</v>
      </c>
      <c r="B103" s="141" t="s">
        <v>513</v>
      </c>
      <c r="C103" s="133">
        <f t="shared" si="3"/>
        <v>1246700</v>
      </c>
      <c r="D103" s="49">
        <v>1246700</v>
      </c>
      <c r="E103" s="63"/>
      <c r="F103" s="63"/>
    </row>
    <row r="104" spans="1:6" ht="59.25" customHeight="1">
      <c r="A104" s="43">
        <v>41053600</v>
      </c>
      <c r="B104" s="141" t="s">
        <v>477</v>
      </c>
      <c r="C104" s="133">
        <f t="shared" si="3"/>
        <v>1082000</v>
      </c>
      <c r="D104" s="49"/>
      <c r="E104" s="49">
        <v>1082000</v>
      </c>
      <c r="F104" s="63"/>
    </row>
    <row r="105" spans="1:6" ht="42.75" customHeight="1">
      <c r="A105" s="43">
        <v>41053900</v>
      </c>
      <c r="B105" s="221" t="s">
        <v>209</v>
      </c>
      <c r="C105" s="133">
        <f t="shared" si="3"/>
        <v>1455362</v>
      </c>
      <c r="D105" s="49">
        <v>1455362</v>
      </c>
      <c r="E105" s="63"/>
      <c r="F105" s="63"/>
    </row>
    <row r="106" spans="1:6" ht="61.5" customHeight="1">
      <c r="A106" s="43">
        <v>41054900</v>
      </c>
      <c r="B106" s="39" t="s">
        <v>502</v>
      </c>
      <c r="C106" s="49">
        <f>D106+E106</f>
        <v>4500000</v>
      </c>
      <c r="D106" s="138">
        <v>4500000</v>
      </c>
      <c r="E106" s="273"/>
      <c r="F106" s="273"/>
    </row>
    <row r="107" spans="1:6" ht="57.75" customHeight="1">
      <c r="A107" s="43">
        <v>41055000</v>
      </c>
      <c r="B107" s="39" t="s">
        <v>486</v>
      </c>
      <c r="C107" s="49">
        <f>D107</f>
        <v>790200</v>
      </c>
      <c r="D107" s="138">
        <v>790200</v>
      </c>
      <c r="E107" s="6"/>
      <c r="F107" s="6"/>
    </row>
    <row r="108" spans="1:7" ht="22.5">
      <c r="A108" s="25"/>
      <c r="B108" s="102" t="s">
        <v>307</v>
      </c>
      <c r="C108" s="457">
        <f>C86+C87</f>
        <v>194345810</v>
      </c>
      <c r="D108" s="457">
        <f>D86+D87</f>
        <v>185547090</v>
      </c>
      <c r="E108" s="457">
        <f>E86+E87</f>
        <v>8798720</v>
      </c>
      <c r="F108" s="458">
        <f>F86+F87</f>
        <v>2141720</v>
      </c>
      <c r="G108" s="383"/>
    </row>
    <row r="109" spans="1:6" ht="18.75">
      <c r="A109" s="26"/>
      <c r="B109" s="26"/>
      <c r="C109" s="27"/>
      <c r="D109" s="27"/>
      <c r="E109" s="27"/>
      <c r="F109" s="27"/>
    </row>
    <row r="110" spans="1:6" ht="18">
      <c r="A110" s="3" t="s">
        <v>122</v>
      </c>
      <c r="B110" s="2"/>
      <c r="C110" s="2"/>
      <c r="D110" s="2"/>
      <c r="E110" s="3" t="s">
        <v>375</v>
      </c>
      <c r="F110" s="2"/>
    </row>
  </sheetData>
  <sheetProtection/>
  <mergeCells count="10">
    <mergeCell ref="F1:G1"/>
    <mergeCell ref="B5:F5"/>
    <mergeCell ref="B7:B8"/>
    <mergeCell ref="C2:G2"/>
    <mergeCell ref="C3:G3"/>
    <mergeCell ref="A7:A8"/>
    <mergeCell ref="C7:C8"/>
    <mergeCell ref="D7:D8"/>
    <mergeCell ref="E7:F7"/>
    <mergeCell ref="B4:F4"/>
  </mergeCells>
  <printOptions/>
  <pageMargins left="1.1811023622047245" right="0.3937007874015748" top="0.7874015748031497" bottom="0.7874015748031497" header="0.4724409448818898" footer="0.5118110236220472"/>
  <pageSetup horizontalDpi="360" verticalDpi="360" orientation="portrait" paperSize="9" scale="51" r:id="rId1"/>
  <rowBreaks count="1" manualBreakCount="1">
    <brk id="77" max="6" man="1"/>
  </rowBreaks>
</worksheet>
</file>

<file path=xl/worksheets/sheet2.xml><?xml version="1.0" encoding="utf-8"?>
<worksheet xmlns="http://schemas.openxmlformats.org/spreadsheetml/2006/main" xmlns:r="http://schemas.openxmlformats.org/officeDocument/2006/relationships">
  <dimension ref="A1:L24"/>
  <sheetViews>
    <sheetView zoomScaleSheetLayoutView="100" zoomScalePageLayoutView="0" workbookViewId="0" topLeftCell="A1">
      <selection activeCell="G4" sqref="G4"/>
    </sheetView>
  </sheetViews>
  <sheetFormatPr defaultColWidth="9.00390625" defaultRowHeight="12.75"/>
  <cols>
    <col min="4" max="4" width="17.25390625" style="0" customWidth="1"/>
    <col min="5" max="5" width="36.125" style="0" customWidth="1"/>
    <col min="6" max="6" width="14.25390625" style="0" customWidth="1"/>
    <col min="7" max="7" width="19.00390625" style="0" customWidth="1"/>
    <col min="8" max="8" width="15.375" style="0" customWidth="1"/>
    <col min="9" max="9" width="18.25390625" style="0" customWidth="1"/>
    <col min="10" max="10" width="17.375" style="0" customWidth="1"/>
  </cols>
  <sheetData>
    <row r="1" spans="8:12" ht="18">
      <c r="H1" s="2"/>
      <c r="I1" s="2"/>
      <c r="J1" s="2"/>
      <c r="K1" s="2"/>
      <c r="L1" s="2"/>
    </row>
    <row r="2" spans="7:12" ht="14.25">
      <c r="G2" s="459"/>
      <c r="H2" s="459"/>
      <c r="I2" s="460" t="s">
        <v>333</v>
      </c>
      <c r="J2" s="335"/>
      <c r="K2" s="1"/>
      <c r="L2" s="1"/>
    </row>
    <row r="3" spans="7:12" ht="91.5" customHeight="1">
      <c r="G3" s="506" t="s">
        <v>531</v>
      </c>
      <c r="H3" s="506"/>
      <c r="I3" s="506"/>
      <c r="J3" s="223"/>
      <c r="K3" s="223"/>
      <c r="L3" s="223"/>
    </row>
    <row r="4" spans="8:12" ht="12.75">
      <c r="H4" s="491"/>
      <c r="I4" s="491"/>
      <c r="J4" s="491"/>
      <c r="K4" s="1"/>
      <c r="L4" s="1"/>
    </row>
    <row r="5" spans="5:12" ht="20.25">
      <c r="E5" s="305" t="s">
        <v>411</v>
      </c>
      <c r="H5" s="483"/>
      <c r="I5" s="483"/>
      <c r="J5" s="478"/>
      <c r="K5" s="478"/>
      <c r="L5" s="478"/>
    </row>
    <row r="6" spans="3:7" ht="20.25">
      <c r="C6" s="505" t="s">
        <v>412</v>
      </c>
      <c r="D6" s="505"/>
      <c r="E6" s="505"/>
      <c r="F6" s="505"/>
      <c r="G6" s="505"/>
    </row>
    <row r="7" spans="4:7" ht="15.75">
      <c r="D7" s="12"/>
      <c r="E7" s="12"/>
      <c r="F7" s="12"/>
      <c r="G7" s="12"/>
    </row>
    <row r="8" spans="1:9" ht="15.75" customHeight="1">
      <c r="A8" s="495" t="s">
        <v>55</v>
      </c>
      <c r="B8" s="497" t="s">
        <v>329</v>
      </c>
      <c r="C8" s="498"/>
      <c r="D8" s="498"/>
      <c r="E8" s="499"/>
      <c r="F8" s="503" t="s">
        <v>1</v>
      </c>
      <c r="G8" s="503" t="s">
        <v>16</v>
      </c>
      <c r="H8" s="484" t="s">
        <v>20</v>
      </c>
      <c r="I8" s="484"/>
    </row>
    <row r="9" spans="1:9" ht="33.75" customHeight="1">
      <c r="A9" s="496"/>
      <c r="B9" s="500"/>
      <c r="C9" s="501"/>
      <c r="D9" s="501"/>
      <c r="E9" s="502"/>
      <c r="F9" s="504"/>
      <c r="G9" s="504"/>
      <c r="H9" s="30" t="s">
        <v>1</v>
      </c>
      <c r="I9" s="278" t="s">
        <v>21</v>
      </c>
    </row>
    <row r="10" spans="1:9" ht="15.75">
      <c r="A10" s="13">
        <v>1</v>
      </c>
      <c r="B10" s="480">
        <v>2</v>
      </c>
      <c r="C10" s="481"/>
      <c r="D10" s="481"/>
      <c r="E10" s="482"/>
      <c r="F10" s="31">
        <v>3</v>
      </c>
      <c r="G10" s="249">
        <v>4</v>
      </c>
      <c r="H10" s="30">
        <v>5</v>
      </c>
      <c r="I10" s="86">
        <v>6</v>
      </c>
    </row>
    <row r="11" spans="1:9" ht="15.75">
      <c r="A11" s="13"/>
      <c r="B11" s="513" t="s">
        <v>330</v>
      </c>
      <c r="C11" s="514"/>
      <c r="D11" s="514"/>
      <c r="E11" s="515"/>
      <c r="F11" s="31"/>
      <c r="G11" s="249"/>
      <c r="H11" s="30"/>
      <c r="I11" s="86"/>
    </row>
    <row r="12" spans="1:9" ht="15.75">
      <c r="A12" s="13">
        <v>200000</v>
      </c>
      <c r="B12" s="492" t="s">
        <v>331</v>
      </c>
      <c r="C12" s="493"/>
      <c r="D12" s="493"/>
      <c r="E12" s="494"/>
      <c r="F12" s="30">
        <f>G12+H12</f>
        <v>15477260</v>
      </c>
      <c r="G12" s="30">
        <f>G13</f>
        <v>-10164335</v>
      </c>
      <c r="H12" s="30">
        <f>H13</f>
        <v>25641595</v>
      </c>
      <c r="I12" s="86">
        <f>I13</f>
        <v>25056095</v>
      </c>
    </row>
    <row r="13" spans="1:9" ht="15.75">
      <c r="A13" s="13">
        <v>208000</v>
      </c>
      <c r="B13" s="492" t="s">
        <v>332</v>
      </c>
      <c r="C13" s="493"/>
      <c r="D13" s="493"/>
      <c r="E13" s="494"/>
      <c r="F13" s="30">
        <f>G13+H13</f>
        <v>15477260</v>
      </c>
      <c r="G13" s="30">
        <f>G14+G15</f>
        <v>-10164335</v>
      </c>
      <c r="H13" s="30">
        <f>H14+H15</f>
        <v>25641595</v>
      </c>
      <c r="I13" s="86">
        <f>I14+I15</f>
        <v>25056095</v>
      </c>
    </row>
    <row r="14" spans="1:9" ht="20.25" customHeight="1">
      <c r="A14" s="13">
        <v>208100</v>
      </c>
      <c r="B14" s="492" t="s">
        <v>369</v>
      </c>
      <c r="C14" s="493"/>
      <c r="D14" s="493"/>
      <c r="E14" s="494"/>
      <c r="F14" s="30">
        <f>G14+H14</f>
        <v>15477260</v>
      </c>
      <c r="G14" s="30">
        <v>9008760</v>
      </c>
      <c r="H14" s="30">
        <v>6468500</v>
      </c>
      <c r="I14" s="86">
        <v>5883000</v>
      </c>
    </row>
    <row r="15" spans="1:9" ht="36.75" customHeight="1">
      <c r="A15" s="13">
        <v>208400</v>
      </c>
      <c r="B15" s="488" t="s">
        <v>22</v>
      </c>
      <c r="C15" s="489"/>
      <c r="D15" s="489"/>
      <c r="E15" s="490"/>
      <c r="F15" s="30">
        <f>G15+H15</f>
        <v>0</v>
      </c>
      <c r="G15" s="249">
        <v>-19173095</v>
      </c>
      <c r="H15" s="30">
        <v>19173095</v>
      </c>
      <c r="I15" s="30">
        <v>19173095</v>
      </c>
    </row>
    <row r="16" spans="1:9" ht="24.75" customHeight="1">
      <c r="A16" s="13"/>
      <c r="B16" s="485" t="s">
        <v>334</v>
      </c>
      <c r="C16" s="486"/>
      <c r="D16" s="486"/>
      <c r="E16" s="487"/>
      <c r="F16" s="30"/>
      <c r="G16" s="249"/>
      <c r="H16" s="30"/>
      <c r="I16" s="86"/>
    </row>
    <row r="17" spans="1:9" ht="15.75">
      <c r="A17" s="24">
        <v>600000</v>
      </c>
      <c r="B17" s="510" t="s">
        <v>80</v>
      </c>
      <c r="C17" s="511"/>
      <c r="D17" s="511"/>
      <c r="E17" s="512"/>
      <c r="F17" s="30">
        <f>G17+H17</f>
        <v>15477260</v>
      </c>
      <c r="G17" s="251">
        <f>G18</f>
        <v>-10164335</v>
      </c>
      <c r="H17" s="251">
        <f>H18</f>
        <v>25641595</v>
      </c>
      <c r="I17" s="281">
        <f>I18</f>
        <v>25056095</v>
      </c>
    </row>
    <row r="18" spans="1:9" ht="19.5" customHeight="1">
      <c r="A18" s="24">
        <v>602000</v>
      </c>
      <c r="B18" s="510" t="s">
        <v>81</v>
      </c>
      <c r="C18" s="511"/>
      <c r="D18" s="511"/>
      <c r="E18" s="512"/>
      <c r="F18" s="30">
        <f>G18+H18</f>
        <v>15477260</v>
      </c>
      <c r="G18" s="251">
        <f>G19+G20</f>
        <v>-10164335</v>
      </c>
      <c r="H18" s="251">
        <f>H19+H20</f>
        <v>25641595</v>
      </c>
      <c r="I18" s="281">
        <f>I19+I20</f>
        <v>25056095</v>
      </c>
    </row>
    <row r="19" spans="1:9" ht="22.5" customHeight="1">
      <c r="A19" s="24">
        <v>602100</v>
      </c>
      <c r="B19" s="492" t="s">
        <v>369</v>
      </c>
      <c r="C19" s="493"/>
      <c r="D19" s="493"/>
      <c r="E19" s="494"/>
      <c r="F19" s="30">
        <f>F21</f>
        <v>15477260</v>
      </c>
      <c r="G19" s="30">
        <v>9008760</v>
      </c>
      <c r="H19" s="30">
        <v>6468500</v>
      </c>
      <c r="I19" s="86">
        <v>5883000</v>
      </c>
    </row>
    <row r="20" spans="1:9" ht="32.25" customHeight="1">
      <c r="A20" s="14">
        <v>602400</v>
      </c>
      <c r="B20" s="488" t="s">
        <v>22</v>
      </c>
      <c r="C20" s="489"/>
      <c r="D20" s="489"/>
      <c r="E20" s="490"/>
      <c r="F20" s="30">
        <f>G20+H20</f>
        <v>0</v>
      </c>
      <c r="G20" s="249">
        <v>-19173095</v>
      </c>
      <c r="H20" s="30">
        <v>19173095</v>
      </c>
      <c r="I20" s="30">
        <v>19173095</v>
      </c>
    </row>
    <row r="21" spans="1:9" ht="15.75">
      <c r="A21" s="79"/>
      <c r="B21" s="507" t="s">
        <v>23</v>
      </c>
      <c r="C21" s="508"/>
      <c r="D21" s="508"/>
      <c r="E21" s="509"/>
      <c r="F21" s="78">
        <f>G21+H21</f>
        <v>15477260</v>
      </c>
      <c r="G21" s="250">
        <f>G17</f>
        <v>-10164335</v>
      </c>
      <c r="H21" s="250">
        <f>H17</f>
        <v>25641595</v>
      </c>
      <c r="I21" s="250">
        <f>I17</f>
        <v>25056095</v>
      </c>
    </row>
    <row r="24" ht="15.75">
      <c r="B24" s="103" t="s">
        <v>387</v>
      </c>
    </row>
  </sheetData>
  <sheetProtection/>
  <mergeCells count="21">
    <mergeCell ref="B21:E21"/>
    <mergeCell ref="B17:E17"/>
    <mergeCell ref="B18:E18"/>
    <mergeCell ref="B11:E11"/>
    <mergeCell ref="B12:E12"/>
    <mergeCell ref="B13:E13"/>
    <mergeCell ref="B20:E20"/>
    <mergeCell ref="B19:E19"/>
    <mergeCell ref="A8:A9"/>
    <mergeCell ref="B8:E9"/>
    <mergeCell ref="F8:F9"/>
    <mergeCell ref="G8:G9"/>
    <mergeCell ref="C6:G6"/>
    <mergeCell ref="G3:I3"/>
    <mergeCell ref="B10:E10"/>
    <mergeCell ref="H5:L5"/>
    <mergeCell ref="H8:I8"/>
    <mergeCell ref="B16:E16"/>
    <mergeCell ref="B15:E15"/>
    <mergeCell ref="H4:J4"/>
    <mergeCell ref="B14:E14"/>
  </mergeCells>
  <printOptions/>
  <pageMargins left="0.7874015748031497" right="0.7874015748031497" top="1.1811023622047245" bottom="0.3937007874015748" header="0.5118110236220472" footer="0.5118110236220472"/>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X125"/>
  <sheetViews>
    <sheetView view="pageBreakPreview" zoomScale="60" zoomScaleNormal="50" zoomScalePageLayoutView="0" workbookViewId="0" topLeftCell="G1">
      <selection activeCell="I85" sqref="I85"/>
    </sheetView>
  </sheetViews>
  <sheetFormatPr defaultColWidth="9.00390625" defaultRowHeight="12.75"/>
  <cols>
    <col min="1" max="1" width="24.00390625" style="0" customWidth="1"/>
    <col min="2" max="2" width="25.375" style="0" customWidth="1"/>
    <col min="3" max="3" width="24.625" style="0" customWidth="1"/>
    <col min="5" max="5" width="9.25390625" style="0" bestFit="1" customWidth="1"/>
    <col min="6" max="6" width="13.875" style="0" customWidth="1"/>
    <col min="7" max="7" width="69.875" style="0" customWidth="1"/>
    <col min="8" max="8" width="35.75390625" style="366" customWidth="1"/>
    <col min="9" max="9" width="33.25390625" style="366" customWidth="1"/>
    <col min="10" max="10" width="28.25390625" style="366" customWidth="1"/>
    <col min="11" max="11" width="30.625" style="366" customWidth="1"/>
    <col min="12" max="12" width="23.125" style="366" customWidth="1"/>
    <col min="13" max="13" width="29.25390625" style="366" customWidth="1"/>
    <col min="14" max="14" width="27.375" style="366" customWidth="1"/>
    <col min="15" max="15" width="25.25390625" style="366" customWidth="1"/>
    <col min="16" max="16" width="25.125" style="366" customWidth="1"/>
    <col min="17" max="17" width="33.125" style="366" customWidth="1"/>
    <col min="18" max="18" width="28.75390625" style="366" customWidth="1"/>
    <col min="19" max="19" width="3.875" style="366" hidden="1" customWidth="1"/>
    <col min="20" max="20" width="38.875" style="366" customWidth="1"/>
  </cols>
  <sheetData>
    <row r="1" spans="2:21" ht="23.25">
      <c r="B1" s="2"/>
      <c r="C1" s="2"/>
      <c r="D1" s="2"/>
      <c r="E1" s="2"/>
      <c r="F1" s="2"/>
      <c r="G1" s="2"/>
      <c r="O1" s="582"/>
      <c r="P1" s="583"/>
      <c r="Q1" s="582"/>
      <c r="R1" s="583"/>
      <c r="S1" s="583"/>
      <c r="T1" s="583"/>
      <c r="U1" s="2"/>
    </row>
    <row r="2" spans="2:21" ht="25.5">
      <c r="B2" s="2"/>
      <c r="C2" s="2"/>
      <c r="D2" s="2"/>
      <c r="E2" s="2"/>
      <c r="F2" s="2"/>
      <c r="G2" s="2"/>
      <c r="O2" s="367"/>
      <c r="P2" s="368"/>
      <c r="Q2" s="369"/>
      <c r="R2" s="455" t="s">
        <v>24</v>
      </c>
      <c r="S2" s="369"/>
      <c r="T2" s="369"/>
      <c r="U2" s="2"/>
    </row>
    <row r="3" spans="2:21" ht="117" customHeight="1">
      <c r="B3" s="2"/>
      <c r="C3" s="2"/>
      <c r="D3" s="2"/>
      <c r="E3" s="2"/>
      <c r="F3" s="2"/>
      <c r="G3" s="2"/>
      <c r="O3" s="370"/>
      <c r="P3" s="599" t="s">
        <v>520</v>
      </c>
      <c r="Q3" s="599"/>
      <c r="R3" s="599"/>
      <c r="S3" s="599"/>
      <c r="T3" s="599"/>
      <c r="U3" s="223"/>
    </row>
    <row r="4" spans="2:21" ht="23.25">
      <c r="B4" s="2"/>
      <c r="C4" s="2"/>
      <c r="D4" s="2"/>
      <c r="E4" s="2"/>
      <c r="F4" s="2"/>
      <c r="G4" s="2"/>
      <c r="O4" s="367"/>
      <c r="P4" s="368"/>
      <c r="Q4" s="591"/>
      <c r="R4" s="591"/>
      <c r="S4" s="591"/>
      <c r="T4" s="591"/>
      <c r="U4" s="2"/>
    </row>
    <row r="5" spans="2:21" ht="23.25" hidden="1">
      <c r="B5" s="2"/>
      <c r="C5" s="2"/>
      <c r="D5" s="2"/>
      <c r="E5" s="2"/>
      <c r="F5" s="2"/>
      <c r="G5" s="2"/>
      <c r="U5" s="2"/>
    </row>
    <row r="6" spans="1:21" ht="45">
      <c r="A6" s="614" t="s">
        <v>413</v>
      </c>
      <c r="B6" s="614"/>
      <c r="C6" s="614"/>
      <c r="D6" s="614"/>
      <c r="E6" s="614"/>
      <c r="F6" s="614"/>
      <c r="G6" s="614"/>
      <c r="H6" s="614"/>
      <c r="I6" s="614"/>
      <c r="J6" s="614"/>
      <c r="K6" s="614"/>
      <c r="L6" s="614"/>
      <c r="M6" s="614"/>
      <c r="N6" s="614"/>
      <c r="O6" s="614"/>
      <c r="P6" s="614"/>
      <c r="Q6" s="614"/>
      <c r="R6" s="614"/>
      <c r="S6" s="614"/>
      <c r="T6" s="614"/>
      <c r="U6" s="2"/>
    </row>
    <row r="7" spans="2:21" ht="47.25" customHeight="1">
      <c r="B7" s="2"/>
      <c r="C7" s="2"/>
      <c r="D7" s="2" t="s">
        <v>2</v>
      </c>
      <c r="E7" s="2"/>
      <c r="F7" s="2"/>
      <c r="G7" s="615" t="s">
        <v>496</v>
      </c>
      <c r="H7" s="615"/>
      <c r="I7" s="615"/>
      <c r="J7" s="615"/>
      <c r="K7" s="615"/>
      <c r="L7" s="615"/>
      <c r="M7" s="615"/>
      <c r="N7" s="615"/>
      <c r="O7" s="615"/>
      <c r="P7" s="615"/>
      <c r="Q7" s="615"/>
      <c r="R7" s="615"/>
      <c r="S7" s="615"/>
      <c r="T7" s="615"/>
      <c r="U7" s="2"/>
    </row>
    <row r="8" spans="2:21" ht="23.25" hidden="1">
      <c r="B8" s="2"/>
      <c r="C8" s="2"/>
      <c r="D8" s="2"/>
      <c r="E8" s="2"/>
      <c r="F8" s="2"/>
      <c r="G8" s="2"/>
      <c r="U8" s="2"/>
    </row>
    <row r="9" spans="2:21" ht="23.25">
      <c r="B9" s="2"/>
      <c r="C9" s="2"/>
      <c r="D9" s="2"/>
      <c r="E9" s="2"/>
      <c r="F9" s="2"/>
      <c r="G9" s="2"/>
      <c r="M9" s="590"/>
      <c r="N9" s="590"/>
      <c r="O9" s="590"/>
      <c r="P9" s="590"/>
      <c r="Q9" s="590"/>
      <c r="R9" s="590"/>
      <c r="S9" s="590"/>
      <c r="T9" s="366" t="s">
        <v>273</v>
      </c>
      <c r="U9" s="2"/>
    </row>
    <row r="10" spans="1:21" ht="18">
      <c r="A10" s="563" t="s">
        <v>335</v>
      </c>
      <c r="B10" s="563" t="s">
        <v>336</v>
      </c>
      <c r="C10" s="563" t="s">
        <v>337</v>
      </c>
      <c r="D10" s="564" t="s">
        <v>338</v>
      </c>
      <c r="E10" s="564"/>
      <c r="F10" s="564"/>
      <c r="G10" s="564"/>
      <c r="H10" s="600" t="s">
        <v>16</v>
      </c>
      <c r="I10" s="601"/>
      <c r="J10" s="601"/>
      <c r="K10" s="601"/>
      <c r="L10" s="602"/>
      <c r="M10" s="592" t="s">
        <v>0</v>
      </c>
      <c r="N10" s="593"/>
      <c r="O10" s="593"/>
      <c r="P10" s="593"/>
      <c r="Q10" s="593"/>
      <c r="R10" s="593"/>
      <c r="S10" s="594"/>
      <c r="T10" s="587" t="s">
        <v>1</v>
      </c>
      <c r="U10" s="2"/>
    </row>
    <row r="11" spans="1:21" ht="18" customHeight="1">
      <c r="A11" s="563"/>
      <c r="B11" s="563"/>
      <c r="C11" s="563"/>
      <c r="D11" s="564"/>
      <c r="E11" s="564"/>
      <c r="F11" s="564"/>
      <c r="G11" s="564"/>
      <c r="H11" s="603"/>
      <c r="I11" s="604"/>
      <c r="J11" s="604"/>
      <c r="K11" s="604"/>
      <c r="L11" s="605"/>
      <c r="M11" s="595"/>
      <c r="N11" s="596"/>
      <c r="O11" s="597"/>
      <c r="P11" s="597"/>
      <c r="Q11" s="597"/>
      <c r="R11" s="597"/>
      <c r="S11" s="598"/>
      <c r="T11" s="588"/>
      <c r="U11" s="2"/>
    </row>
    <row r="12" spans="1:21" ht="17.25" customHeight="1">
      <c r="A12" s="563"/>
      <c r="B12" s="563"/>
      <c r="C12" s="563"/>
      <c r="D12" s="564"/>
      <c r="E12" s="564"/>
      <c r="F12" s="564"/>
      <c r="G12" s="564"/>
      <c r="H12" s="551" t="s">
        <v>352</v>
      </c>
      <c r="I12" s="579" t="s">
        <v>19</v>
      </c>
      <c r="J12" s="606" t="s">
        <v>3</v>
      </c>
      <c r="K12" s="607"/>
      <c r="L12" s="579" t="s">
        <v>92</v>
      </c>
      <c r="M12" s="616" t="s">
        <v>352</v>
      </c>
      <c r="N12" s="579" t="s">
        <v>339</v>
      </c>
      <c r="O12" s="580" t="s">
        <v>61</v>
      </c>
      <c r="P12" s="581" t="s">
        <v>4</v>
      </c>
      <c r="Q12" s="581"/>
      <c r="R12" s="579" t="s">
        <v>92</v>
      </c>
      <c r="S12" s="372"/>
      <c r="T12" s="588"/>
      <c r="U12" s="2"/>
    </row>
    <row r="13" spans="1:21" ht="12.75" customHeight="1" hidden="1">
      <c r="A13" s="563"/>
      <c r="B13" s="563"/>
      <c r="C13" s="563"/>
      <c r="D13" s="564"/>
      <c r="E13" s="564"/>
      <c r="F13" s="564"/>
      <c r="G13" s="564"/>
      <c r="H13" s="552"/>
      <c r="I13" s="579"/>
      <c r="J13" s="373"/>
      <c r="K13" s="373"/>
      <c r="L13" s="579"/>
      <c r="M13" s="617"/>
      <c r="N13" s="579"/>
      <c r="O13" s="580"/>
      <c r="P13" s="374"/>
      <c r="Q13" s="374"/>
      <c r="R13" s="579"/>
      <c r="S13" s="105" t="s">
        <v>6</v>
      </c>
      <c r="T13" s="588"/>
      <c r="U13" s="2"/>
    </row>
    <row r="14" spans="1:21" ht="26.25" customHeight="1">
      <c r="A14" s="563"/>
      <c r="B14" s="563"/>
      <c r="C14" s="563"/>
      <c r="D14" s="564"/>
      <c r="E14" s="564"/>
      <c r="F14" s="564"/>
      <c r="G14" s="564"/>
      <c r="H14" s="552"/>
      <c r="I14" s="579"/>
      <c r="J14" s="608" t="s">
        <v>93</v>
      </c>
      <c r="K14" s="611" t="s">
        <v>91</v>
      </c>
      <c r="L14" s="579"/>
      <c r="M14" s="617"/>
      <c r="N14" s="579"/>
      <c r="O14" s="580"/>
      <c r="P14" s="579" t="s">
        <v>93</v>
      </c>
      <c r="Q14" s="579" t="s">
        <v>91</v>
      </c>
      <c r="R14" s="579"/>
      <c r="S14" s="584" t="s">
        <v>7</v>
      </c>
      <c r="T14" s="588"/>
      <c r="U14" s="2"/>
    </row>
    <row r="15" spans="1:21" ht="18">
      <c r="A15" s="563"/>
      <c r="B15" s="563"/>
      <c r="C15" s="563"/>
      <c r="D15" s="564"/>
      <c r="E15" s="564"/>
      <c r="F15" s="564"/>
      <c r="G15" s="564"/>
      <c r="H15" s="552"/>
      <c r="I15" s="579"/>
      <c r="J15" s="609"/>
      <c r="K15" s="612"/>
      <c r="L15" s="579"/>
      <c r="M15" s="617"/>
      <c r="N15" s="579"/>
      <c r="O15" s="580"/>
      <c r="P15" s="579"/>
      <c r="Q15" s="579"/>
      <c r="R15" s="579"/>
      <c r="S15" s="585"/>
      <c r="T15" s="588"/>
      <c r="U15" s="2"/>
    </row>
    <row r="16" spans="1:21" ht="18">
      <c r="A16" s="563"/>
      <c r="B16" s="563"/>
      <c r="C16" s="563"/>
      <c r="D16" s="564"/>
      <c r="E16" s="564"/>
      <c r="F16" s="564"/>
      <c r="G16" s="564"/>
      <c r="H16" s="552"/>
      <c r="I16" s="579"/>
      <c r="J16" s="609"/>
      <c r="K16" s="612"/>
      <c r="L16" s="579"/>
      <c r="M16" s="617"/>
      <c r="N16" s="579"/>
      <c r="O16" s="580"/>
      <c r="P16" s="579"/>
      <c r="Q16" s="579"/>
      <c r="R16" s="579"/>
      <c r="S16" s="585"/>
      <c r="T16" s="588"/>
      <c r="U16" s="2"/>
    </row>
    <row r="17" spans="1:21" ht="45.75" customHeight="1">
      <c r="A17" s="563"/>
      <c r="B17" s="563"/>
      <c r="C17" s="563"/>
      <c r="D17" s="564"/>
      <c r="E17" s="564"/>
      <c r="F17" s="564"/>
      <c r="G17" s="564"/>
      <c r="H17" s="553"/>
      <c r="I17" s="579"/>
      <c r="J17" s="610"/>
      <c r="K17" s="613"/>
      <c r="L17" s="579"/>
      <c r="M17" s="618"/>
      <c r="N17" s="579"/>
      <c r="O17" s="580"/>
      <c r="P17" s="579"/>
      <c r="Q17" s="579"/>
      <c r="R17" s="579"/>
      <c r="S17" s="586"/>
      <c r="T17" s="589"/>
      <c r="U17" s="2"/>
    </row>
    <row r="18" spans="1:21" ht="23.25">
      <c r="A18" s="90">
        <v>1</v>
      </c>
      <c r="B18" s="91">
        <v>2</v>
      </c>
      <c r="C18" s="92">
        <v>3</v>
      </c>
      <c r="D18" s="619">
        <v>4</v>
      </c>
      <c r="E18" s="620"/>
      <c r="F18" s="620"/>
      <c r="G18" s="621"/>
      <c r="H18" s="375">
        <v>5</v>
      </c>
      <c r="I18" s="375">
        <v>6</v>
      </c>
      <c r="J18" s="375">
        <v>7</v>
      </c>
      <c r="K18" s="375">
        <v>8</v>
      </c>
      <c r="L18" s="375">
        <v>9</v>
      </c>
      <c r="M18" s="375">
        <v>10</v>
      </c>
      <c r="N18" s="375">
        <v>11</v>
      </c>
      <c r="O18" s="375">
        <v>12</v>
      </c>
      <c r="P18" s="375">
        <v>13</v>
      </c>
      <c r="Q18" s="375">
        <v>14</v>
      </c>
      <c r="R18" s="375">
        <v>15</v>
      </c>
      <c r="S18" s="375">
        <v>14</v>
      </c>
      <c r="T18" s="375">
        <v>16</v>
      </c>
      <c r="U18" s="2"/>
    </row>
    <row r="19" spans="1:21" ht="23.25">
      <c r="A19" s="22"/>
      <c r="B19" s="88"/>
      <c r="C19" s="87"/>
      <c r="D19" s="557"/>
      <c r="E19" s="558"/>
      <c r="F19" s="558"/>
      <c r="G19" s="559"/>
      <c r="H19" s="376"/>
      <c r="I19" s="376"/>
      <c r="J19" s="376"/>
      <c r="K19" s="376"/>
      <c r="L19" s="376"/>
      <c r="M19" s="376"/>
      <c r="N19" s="376"/>
      <c r="O19" s="376"/>
      <c r="P19" s="376"/>
      <c r="Q19" s="376"/>
      <c r="R19" s="376"/>
      <c r="S19" s="376"/>
      <c r="T19" s="377"/>
      <c r="U19" s="2"/>
    </row>
    <row r="20" spans="1:21" ht="29.25" customHeight="1">
      <c r="A20" s="258" t="s">
        <v>94</v>
      </c>
      <c r="B20" s="259"/>
      <c r="C20" s="260"/>
      <c r="D20" s="560" t="s">
        <v>134</v>
      </c>
      <c r="E20" s="561"/>
      <c r="F20" s="561"/>
      <c r="G20" s="562"/>
      <c r="H20" s="397">
        <f>H21</f>
        <v>87104782</v>
      </c>
      <c r="I20" s="397">
        <f aca="true" t="shared" si="0" ref="I20:T20">I21</f>
        <v>79249172</v>
      </c>
      <c r="J20" s="397">
        <f t="shared" si="0"/>
        <v>31070664</v>
      </c>
      <c r="K20" s="397">
        <f t="shared" si="0"/>
        <v>4672550</v>
      </c>
      <c r="L20" s="397">
        <f t="shared" si="0"/>
        <v>7855610</v>
      </c>
      <c r="M20" s="397">
        <f t="shared" si="0"/>
        <v>12102435</v>
      </c>
      <c r="N20" s="397">
        <f t="shared" si="0"/>
        <v>8628935</v>
      </c>
      <c r="O20" s="397">
        <f t="shared" si="0"/>
        <v>1964700</v>
      </c>
      <c r="P20" s="397">
        <f t="shared" si="0"/>
        <v>290000</v>
      </c>
      <c r="Q20" s="397">
        <f t="shared" si="0"/>
        <v>0</v>
      </c>
      <c r="R20" s="397">
        <f t="shared" si="0"/>
        <v>10137735</v>
      </c>
      <c r="S20" s="398" t="e">
        <f t="shared" si="0"/>
        <v>#REF!</v>
      </c>
      <c r="T20" s="398">
        <f t="shared" si="0"/>
        <v>99207217</v>
      </c>
      <c r="U20" s="2"/>
    </row>
    <row r="21" spans="1:21" ht="29.25" customHeight="1">
      <c r="A21" s="338" t="s">
        <v>138</v>
      </c>
      <c r="B21" s="169"/>
      <c r="C21" s="170"/>
      <c r="D21" s="560" t="s">
        <v>134</v>
      </c>
      <c r="E21" s="561"/>
      <c r="F21" s="561"/>
      <c r="G21" s="562"/>
      <c r="H21" s="397">
        <f aca="true" t="shared" si="1" ref="H21:T21">H22+H28+H32+H43+H48+H50+H56+H75+H80</f>
        <v>87104782</v>
      </c>
      <c r="I21" s="397">
        <f>I22+I28+I32+I43+I48+I50+I56+I75+I80</f>
        <v>79249172</v>
      </c>
      <c r="J21" s="397">
        <f t="shared" si="1"/>
        <v>31070664</v>
      </c>
      <c r="K21" s="397">
        <f t="shared" si="1"/>
        <v>4672550</v>
      </c>
      <c r="L21" s="397">
        <f t="shared" si="1"/>
        <v>7855610</v>
      </c>
      <c r="M21" s="397">
        <f t="shared" si="1"/>
        <v>12102435</v>
      </c>
      <c r="N21" s="397">
        <f t="shared" si="1"/>
        <v>8628935</v>
      </c>
      <c r="O21" s="397">
        <f t="shared" si="1"/>
        <v>1964700</v>
      </c>
      <c r="P21" s="397">
        <f t="shared" si="1"/>
        <v>290000</v>
      </c>
      <c r="Q21" s="397">
        <f t="shared" si="1"/>
        <v>0</v>
      </c>
      <c r="R21" s="397">
        <f t="shared" si="1"/>
        <v>10137735</v>
      </c>
      <c r="S21" s="398" t="e">
        <f t="shared" si="1"/>
        <v>#REF!</v>
      </c>
      <c r="T21" s="398">
        <f t="shared" si="1"/>
        <v>99207217</v>
      </c>
      <c r="U21" s="2"/>
    </row>
    <row r="22" spans="1:21" ht="29.25" customHeight="1">
      <c r="A22" s="110" t="s">
        <v>139</v>
      </c>
      <c r="B22" s="131" t="s">
        <v>140</v>
      </c>
      <c r="C22" s="132" t="s">
        <v>139</v>
      </c>
      <c r="D22" s="625" t="s">
        <v>141</v>
      </c>
      <c r="E22" s="626"/>
      <c r="F22" s="626"/>
      <c r="G22" s="627"/>
      <c r="H22" s="399">
        <f>SUM(H24:H27)</f>
        <v>20362400</v>
      </c>
      <c r="I22" s="399">
        <f aca="true" t="shared" si="2" ref="I22:T22">SUM(I24:I27)</f>
        <v>20362400</v>
      </c>
      <c r="J22" s="399">
        <f t="shared" si="2"/>
        <v>13563000</v>
      </c>
      <c r="K22" s="399">
        <f t="shared" si="2"/>
        <v>352300</v>
      </c>
      <c r="L22" s="399">
        <f t="shared" si="2"/>
        <v>0</v>
      </c>
      <c r="M22" s="399">
        <f t="shared" si="2"/>
        <v>345000</v>
      </c>
      <c r="N22" s="399">
        <f t="shared" si="2"/>
        <v>345000</v>
      </c>
      <c r="O22" s="399">
        <f t="shared" si="2"/>
        <v>0</v>
      </c>
      <c r="P22" s="399">
        <f t="shared" si="2"/>
        <v>0</v>
      </c>
      <c r="Q22" s="399">
        <f t="shared" si="2"/>
        <v>0</v>
      </c>
      <c r="R22" s="399">
        <f t="shared" si="2"/>
        <v>345000</v>
      </c>
      <c r="S22" s="399">
        <f t="shared" si="2"/>
        <v>0</v>
      </c>
      <c r="T22" s="399">
        <f t="shared" si="2"/>
        <v>20707400</v>
      </c>
      <c r="U22" s="2"/>
    </row>
    <row r="23" spans="1:21" ht="27.75" hidden="1">
      <c r="A23" s="109"/>
      <c r="B23" s="113"/>
      <c r="C23" s="110"/>
      <c r="D23" s="84"/>
      <c r="E23" s="84"/>
      <c r="F23" s="84"/>
      <c r="G23" s="84"/>
      <c r="H23" s="400"/>
      <c r="I23" s="400"/>
      <c r="J23" s="400"/>
      <c r="K23" s="400"/>
      <c r="L23" s="400"/>
      <c r="M23" s="401">
        <f>O23+R23</f>
        <v>0</v>
      </c>
      <c r="N23" s="401"/>
      <c r="O23" s="400"/>
      <c r="P23" s="400"/>
      <c r="Q23" s="400"/>
      <c r="R23" s="400"/>
      <c r="S23" s="400"/>
      <c r="T23" s="399">
        <f>T26+T28</f>
        <v>18242370</v>
      </c>
      <c r="U23" s="2"/>
    </row>
    <row r="24" spans="1:21" ht="99.75" customHeight="1">
      <c r="A24" s="189" t="s">
        <v>283</v>
      </c>
      <c r="B24" s="206" t="s">
        <v>284</v>
      </c>
      <c r="C24" s="208" t="s">
        <v>95</v>
      </c>
      <c r="D24" s="516" t="s">
        <v>285</v>
      </c>
      <c r="E24" s="517"/>
      <c r="F24" s="517"/>
      <c r="G24" s="518"/>
      <c r="H24" s="400">
        <v>17365300</v>
      </c>
      <c r="I24" s="400">
        <v>17365300</v>
      </c>
      <c r="J24" s="400">
        <v>12591600</v>
      </c>
      <c r="K24" s="400">
        <v>352300</v>
      </c>
      <c r="L24" s="400"/>
      <c r="M24" s="400">
        <v>20000</v>
      </c>
      <c r="N24" s="400">
        <v>20000</v>
      </c>
      <c r="O24" s="400"/>
      <c r="P24" s="400"/>
      <c r="Q24" s="400"/>
      <c r="R24" s="400">
        <v>20000</v>
      </c>
      <c r="S24" s="400"/>
      <c r="T24" s="401">
        <f>H24+M24</f>
        <v>17385300</v>
      </c>
      <c r="U24" s="2"/>
    </row>
    <row r="25" spans="1:24" ht="75" customHeight="1">
      <c r="A25" s="189" t="s">
        <v>162</v>
      </c>
      <c r="B25" s="206" t="s">
        <v>163</v>
      </c>
      <c r="C25" s="208" t="s">
        <v>95</v>
      </c>
      <c r="D25" s="527" t="s">
        <v>164</v>
      </c>
      <c r="E25" s="528"/>
      <c r="F25" s="528"/>
      <c r="G25" s="529"/>
      <c r="H25" s="400">
        <v>1192400</v>
      </c>
      <c r="I25" s="400">
        <v>1192400</v>
      </c>
      <c r="J25" s="400">
        <v>971400</v>
      </c>
      <c r="K25" s="400"/>
      <c r="L25" s="400"/>
      <c r="M25" s="400"/>
      <c r="N25" s="400"/>
      <c r="O25" s="400"/>
      <c r="P25" s="400"/>
      <c r="Q25" s="400"/>
      <c r="R25" s="400"/>
      <c r="S25" s="400"/>
      <c r="T25" s="401">
        <f>H25+M25</f>
        <v>1192400</v>
      </c>
      <c r="U25" s="2"/>
      <c r="X25" t="s">
        <v>379</v>
      </c>
    </row>
    <row r="26" spans="1:21" ht="42.75" customHeight="1">
      <c r="A26" s="189" t="s">
        <v>242</v>
      </c>
      <c r="B26" s="206" t="s">
        <v>114</v>
      </c>
      <c r="C26" s="208" t="s">
        <v>112</v>
      </c>
      <c r="D26" s="516" t="s">
        <v>243</v>
      </c>
      <c r="E26" s="517"/>
      <c r="F26" s="517"/>
      <c r="G26" s="518"/>
      <c r="H26" s="400">
        <v>558000</v>
      </c>
      <c r="I26" s="400">
        <v>558000</v>
      </c>
      <c r="J26" s="400"/>
      <c r="K26" s="400"/>
      <c r="L26" s="400"/>
      <c r="M26" s="400">
        <v>325000</v>
      </c>
      <c r="N26" s="400">
        <v>325000</v>
      </c>
      <c r="O26" s="400"/>
      <c r="P26" s="400"/>
      <c r="Q26" s="400"/>
      <c r="R26" s="400">
        <v>325000</v>
      </c>
      <c r="S26" s="400"/>
      <c r="T26" s="401">
        <f>H26+M26</f>
        <v>883000</v>
      </c>
      <c r="U26" s="2"/>
    </row>
    <row r="27" spans="1:21" ht="42.75" customHeight="1">
      <c r="A27" s="189" t="s">
        <v>524</v>
      </c>
      <c r="B27" s="206" t="s">
        <v>525</v>
      </c>
      <c r="C27" s="208" t="s">
        <v>163</v>
      </c>
      <c r="D27" s="516" t="s">
        <v>526</v>
      </c>
      <c r="E27" s="517"/>
      <c r="F27" s="517"/>
      <c r="G27" s="518"/>
      <c r="H27" s="400">
        <v>1246700</v>
      </c>
      <c r="I27" s="400">
        <v>1246700</v>
      </c>
      <c r="J27" s="400"/>
      <c r="K27" s="400"/>
      <c r="L27" s="400"/>
      <c r="M27" s="400"/>
      <c r="N27" s="400"/>
      <c r="O27" s="400"/>
      <c r="P27" s="400"/>
      <c r="Q27" s="400"/>
      <c r="R27" s="400"/>
      <c r="S27" s="400"/>
      <c r="T27" s="401">
        <f>H27+M27</f>
        <v>1246700</v>
      </c>
      <c r="U27" s="2"/>
    </row>
    <row r="28" spans="1:21" ht="27">
      <c r="A28" s="255" t="s">
        <v>139</v>
      </c>
      <c r="B28" s="256" t="s">
        <v>142</v>
      </c>
      <c r="C28" s="257" t="s">
        <v>139</v>
      </c>
      <c r="D28" s="545" t="s">
        <v>143</v>
      </c>
      <c r="E28" s="546"/>
      <c r="F28" s="546"/>
      <c r="G28" s="547"/>
      <c r="H28" s="402">
        <f>H29</f>
        <v>16225970</v>
      </c>
      <c r="I28" s="402">
        <f aca="true" t="shared" si="3" ref="I28:T28">I29</f>
        <v>16225970</v>
      </c>
      <c r="J28" s="402">
        <f t="shared" si="3"/>
        <v>9902520</v>
      </c>
      <c r="K28" s="402">
        <f t="shared" si="3"/>
        <v>1975790</v>
      </c>
      <c r="L28" s="402">
        <f t="shared" si="3"/>
        <v>0</v>
      </c>
      <c r="M28" s="402">
        <f t="shared" si="3"/>
        <v>1133400</v>
      </c>
      <c r="N28" s="402">
        <f t="shared" si="3"/>
        <v>22400</v>
      </c>
      <c r="O28" s="402">
        <f t="shared" si="3"/>
        <v>1111000</v>
      </c>
      <c r="P28" s="402">
        <f t="shared" si="3"/>
        <v>0</v>
      </c>
      <c r="Q28" s="402">
        <f t="shared" si="3"/>
        <v>0</v>
      </c>
      <c r="R28" s="402">
        <f t="shared" si="3"/>
        <v>22400</v>
      </c>
      <c r="S28" s="402">
        <f t="shared" si="3"/>
        <v>125000</v>
      </c>
      <c r="T28" s="402">
        <f t="shared" si="3"/>
        <v>17359370</v>
      </c>
      <c r="U28" s="2"/>
    </row>
    <row r="29" spans="1:21" ht="25.5" customHeight="1">
      <c r="A29" s="109" t="s">
        <v>96</v>
      </c>
      <c r="B29" s="113" t="s">
        <v>97</v>
      </c>
      <c r="C29" s="93" t="s">
        <v>98</v>
      </c>
      <c r="D29" s="568" t="s">
        <v>165</v>
      </c>
      <c r="E29" s="569"/>
      <c r="F29" s="569"/>
      <c r="G29" s="570"/>
      <c r="H29" s="400">
        <f>H30+H31</f>
        <v>16225970</v>
      </c>
      <c r="I29" s="400">
        <f aca="true" t="shared" si="4" ref="I29:R29">I30+I31</f>
        <v>16225970</v>
      </c>
      <c r="J29" s="400">
        <f t="shared" si="4"/>
        <v>9902520</v>
      </c>
      <c r="K29" s="400">
        <f t="shared" si="4"/>
        <v>1975790</v>
      </c>
      <c r="L29" s="400">
        <f t="shared" si="4"/>
        <v>0</v>
      </c>
      <c r="M29" s="400">
        <f t="shared" si="4"/>
        <v>1133400</v>
      </c>
      <c r="N29" s="400">
        <f t="shared" si="4"/>
        <v>22400</v>
      </c>
      <c r="O29" s="400">
        <f t="shared" si="4"/>
        <v>1111000</v>
      </c>
      <c r="P29" s="400">
        <f t="shared" si="4"/>
        <v>0</v>
      </c>
      <c r="Q29" s="400">
        <f t="shared" si="4"/>
        <v>0</v>
      </c>
      <c r="R29" s="400">
        <f t="shared" si="4"/>
        <v>22400</v>
      </c>
      <c r="S29" s="400">
        <v>125000</v>
      </c>
      <c r="T29" s="401">
        <f>H29+M29</f>
        <v>17359370</v>
      </c>
      <c r="U29" s="2"/>
    </row>
    <row r="30" spans="1:21" ht="25.5" customHeight="1">
      <c r="A30" s="109"/>
      <c r="B30" s="113"/>
      <c r="C30" s="93"/>
      <c r="D30" s="568" t="s">
        <v>165</v>
      </c>
      <c r="E30" s="569"/>
      <c r="F30" s="569"/>
      <c r="G30" s="570"/>
      <c r="H30" s="400">
        <v>16200970</v>
      </c>
      <c r="I30" s="400">
        <v>16200970</v>
      </c>
      <c r="J30" s="400">
        <v>9886120</v>
      </c>
      <c r="K30" s="400">
        <v>1975790</v>
      </c>
      <c r="L30" s="400"/>
      <c r="M30" s="400">
        <v>1121000</v>
      </c>
      <c r="N30" s="400">
        <v>10000</v>
      </c>
      <c r="O30" s="400">
        <v>1111000</v>
      </c>
      <c r="P30" s="400"/>
      <c r="Q30" s="400"/>
      <c r="R30" s="400">
        <v>10000</v>
      </c>
      <c r="S30" s="400"/>
      <c r="T30" s="401">
        <f>H30+M30</f>
        <v>17321970</v>
      </c>
      <c r="U30" s="2"/>
    </row>
    <row r="31" spans="1:21" ht="120" customHeight="1">
      <c r="A31" s="109"/>
      <c r="B31" s="388"/>
      <c r="C31" s="389"/>
      <c r="D31" s="539" t="s">
        <v>465</v>
      </c>
      <c r="E31" s="571"/>
      <c r="F31" s="571"/>
      <c r="G31" s="572"/>
      <c r="H31" s="403">
        <v>25000</v>
      </c>
      <c r="I31" s="403">
        <v>25000</v>
      </c>
      <c r="J31" s="403">
        <v>16400</v>
      </c>
      <c r="K31" s="403"/>
      <c r="L31" s="403"/>
      <c r="M31" s="403">
        <v>12400</v>
      </c>
      <c r="N31" s="403">
        <v>12400</v>
      </c>
      <c r="O31" s="403"/>
      <c r="P31" s="403"/>
      <c r="Q31" s="403"/>
      <c r="R31" s="403">
        <v>12400</v>
      </c>
      <c r="S31" s="403"/>
      <c r="T31" s="404">
        <f>H31+M31</f>
        <v>37400</v>
      </c>
      <c r="U31" s="2"/>
    </row>
    <row r="32" spans="1:21" ht="25.5" customHeight="1">
      <c r="A32" s="270" t="s">
        <v>139</v>
      </c>
      <c r="B32" s="271" t="s">
        <v>308</v>
      </c>
      <c r="C32" s="272" t="s">
        <v>139</v>
      </c>
      <c r="D32" s="565" t="s">
        <v>309</v>
      </c>
      <c r="E32" s="566"/>
      <c r="F32" s="566"/>
      <c r="G32" s="567"/>
      <c r="H32" s="405">
        <f>H33+H37+H38+H42</f>
        <v>10450000</v>
      </c>
      <c r="I32" s="405">
        <f aca="true" t="shared" si="5" ref="I32:T32">I33+I37+I38+I42</f>
        <v>10450000</v>
      </c>
      <c r="J32" s="405">
        <f t="shared" si="5"/>
        <v>0</v>
      </c>
      <c r="K32" s="405">
        <f t="shared" si="5"/>
        <v>0</v>
      </c>
      <c r="L32" s="405">
        <f t="shared" si="5"/>
        <v>0</v>
      </c>
      <c r="M32" s="405">
        <f t="shared" si="5"/>
        <v>0</v>
      </c>
      <c r="N32" s="405">
        <f t="shared" si="5"/>
        <v>0</v>
      </c>
      <c r="O32" s="405">
        <f t="shared" si="5"/>
        <v>0</v>
      </c>
      <c r="P32" s="405">
        <f t="shared" si="5"/>
        <v>0</v>
      </c>
      <c r="Q32" s="405">
        <f t="shared" si="5"/>
        <v>0</v>
      </c>
      <c r="R32" s="405">
        <f t="shared" si="5"/>
        <v>0</v>
      </c>
      <c r="S32" s="405">
        <f t="shared" si="5"/>
        <v>0</v>
      </c>
      <c r="T32" s="405">
        <f t="shared" si="5"/>
        <v>10450000</v>
      </c>
      <c r="U32" s="2"/>
    </row>
    <row r="33" spans="1:21" ht="49.5" customHeight="1">
      <c r="A33" s="110" t="s">
        <v>427</v>
      </c>
      <c r="B33" s="113" t="s">
        <v>428</v>
      </c>
      <c r="C33" s="93" t="s">
        <v>429</v>
      </c>
      <c r="D33" s="573" t="s">
        <v>463</v>
      </c>
      <c r="E33" s="574"/>
      <c r="F33" s="574"/>
      <c r="G33" s="575"/>
      <c r="H33" s="400">
        <f>H34+H35+H36</f>
        <v>8277100</v>
      </c>
      <c r="I33" s="400">
        <f aca="true" t="shared" si="6" ref="I33:T33">I34+I35+I36</f>
        <v>8277100</v>
      </c>
      <c r="J33" s="400">
        <f t="shared" si="6"/>
        <v>0</v>
      </c>
      <c r="K33" s="400">
        <f t="shared" si="6"/>
        <v>0</v>
      </c>
      <c r="L33" s="400">
        <f t="shared" si="6"/>
        <v>0</v>
      </c>
      <c r="M33" s="400">
        <f t="shared" si="6"/>
        <v>0</v>
      </c>
      <c r="N33" s="400">
        <f t="shared" si="6"/>
        <v>0</v>
      </c>
      <c r="O33" s="400">
        <f t="shared" si="6"/>
        <v>0</v>
      </c>
      <c r="P33" s="400">
        <f t="shared" si="6"/>
        <v>0</v>
      </c>
      <c r="Q33" s="400">
        <f t="shared" si="6"/>
        <v>0</v>
      </c>
      <c r="R33" s="400">
        <f t="shared" si="6"/>
        <v>0</v>
      </c>
      <c r="S33" s="400">
        <f t="shared" si="6"/>
        <v>0</v>
      </c>
      <c r="T33" s="401">
        <f t="shared" si="6"/>
        <v>8277100</v>
      </c>
      <c r="U33" s="2"/>
    </row>
    <row r="34" spans="1:21" ht="49.5" customHeight="1">
      <c r="A34" s="110"/>
      <c r="B34" s="113"/>
      <c r="C34" s="93"/>
      <c r="D34" s="573" t="s">
        <v>463</v>
      </c>
      <c r="E34" s="574"/>
      <c r="F34" s="574"/>
      <c r="G34" s="575"/>
      <c r="H34" s="400">
        <v>5076400</v>
      </c>
      <c r="I34" s="400">
        <v>5076400</v>
      </c>
      <c r="J34" s="400"/>
      <c r="K34" s="400"/>
      <c r="L34" s="400"/>
      <c r="M34" s="400"/>
      <c r="N34" s="400"/>
      <c r="O34" s="400"/>
      <c r="P34" s="400"/>
      <c r="Q34" s="400"/>
      <c r="R34" s="400"/>
      <c r="S34" s="400"/>
      <c r="T34" s="401">
        <f aca="true" t="shared" si="7" ref="T34:T42">H34+M34</f>
        <v>5076400</v>
      </c>
      <c r="U34" s="2"/>
    </row>
    <row r="35" spans="1:21" ht="73.5" customHeight="1">
      <c r="A35" s="110"/>
      <c r="B35" s="388"/>
      <c r="C35" s="389"/>
      <c r="D35" s="622" t="s">
        <v>466</v>
      </c>
      <c r="E35" s="623"/>
      <c r="F35" s="623"/>
      <c r="G35" s="624"/>
      <c r="H35" s="403">
        <v>3114300</v>
      </c>
      <c r="I35" s="403">
        <v>3114300</v>
      </c>
      <c r="J35" s="403"/>
      <c r="K35" s="403"/>
      <c r="L35" s="403"/>
      <c r="M35" s="403"/>
      <c r="N35" s="403"/>
      <c r="O35" s="403"/>
      <c r="P35" s="403"/>
      <c r="Q35" s="403"/>
      <c r="R35" s="403"/>
      <c r="S35" s="403"/>
      <c r="T35" s="404">
        <f t="shared" si="7"/>
        <v>3114300</v>
      </c>
      <c r="U35" s="2"/>
    </row>
    <row r="36" spans="1:21" ht="116.25" customHeight="1">
      <c r="A36" s="110"/>
      <c r="B36" s="388"/>
      <c r="C36" s="389"/>
      <c r="D36" s="622" t="s">
        <v>487</v>
      </c>
      <c r="E36" s="623"/>
      <c r="F36" s="623"/>
      <c r="G36" s="624"/>
      <c r="H36" s="403">
        <v>86400</v>
      </c>
      <c r="I36" s="403">
        <v>86400</v>
      </c>
      <c r="J36" s="403"/>
      <c r="K36" s="403"/>
      <c r="L36" s="403"/>
      <c r="M36" s="403"/>
      <c r="N36" s="403"/>
      <c r="O36" s="403"/>
      <c r="P36" s="403"/>
      <c r="Q36" s="403"/>
      <c r="R36" s="403"/>
      <c r="S36" s="403"/>
      <c r="T36" s="404">
        <f t="shared" si="7"/>
        <v>86400</v>
      </c>
      <c r="U36" s="2"/>
    </row>
    <row r="37" spans="1:21" s="182" customFormat="1" ht="69" customHeight="1">
      <c r="A37" s="109" t="s">
        <v>310</v>
      </c>
      <c r="B37" s="113" t="s">
        <v>311</v>
      </c>
      <c r="C37" s="93" t="s">
        <v>312</v>
      </c>
      <c r="D37" s="527" t="s">
        <v>313</v>
      </c>
      <c r="E37" s="528"/>
      <c r="F37" s="528"/>
      <c r="G37" s="529"/>
      <c r="H37" s="400">
        <v>1046000</v>
      </c>
      <c r="I37" s="400">
        <v>1046000</v>
      </c>
      <c r="J37" s="400"/>
      <c r="K37" s="400"/>
      <c r="L37" s="400"/>
      <c r="M37" s="400"/>
      <c r="N37" s="400"/>
      <c r="O37" s="400"/>
      <c r="P37" s="400"/>
      <c r="Q37" s="400"/>
      <c r="R37" s="400"/>
      <c r="S37" s="400"/>
      <c r="T37" s="401">
        <f t="shared" si="7"/>
        <v>1046000</v>
      </c>
      <c r="U37" s="2"/>
    </row>
    <row r="38" spans="1:21" s="182" customFormat="1" ht="69" customHeight="1">
      <c r="A38" s="109" t="s">
        <v>431</v>
      </c>
      <c r="B38" s="113" t="s">
        <v>432</v>
      </c>
      <c r="C38" s="93" t="s">
        <v>433</v>
      </c>
      <c r="D38" s="527" t="s">
        <v>434</v>
      </c>
      <c r="E38" s="528"/>
      <c r="F38" s="528"/>
      <c r="G38" s="529"/>
      <c r="H38" s="400">
        <f>H39+H40+H41</f>
        <v>1105900</v>
      </c>
      <c r="I38" s="400">
        <f aca="true" t="shared" si="8" ref="I38:T38">I39+I40+I41</f>
        <v>1105900</v>
      </c>
      <c r="J38" s="400">
        <f t="shared" si="8"/>
        <v>0</v>
      </c>
      <c r="K38" s="400">
        <f t="shared" si="8"/>
        <v>0</v>
      </c>
      <c r="L38" s="400">
        <f t="shared" si="8"/>
        <v>0</v>
      </c>
      <c r="M38" s="400">
        <f t="shared" si="8"/>
        <v>0</v>
      </c>
      <c r="N38" s="400">
        <f t="shared" si="8"/>
        <v>0</v>
      </c>
      <c r="O38" s="400">
        <f t="shared" si="8"/>
        <v>0</v>
      </c>
      <c r="P38" s="400">
        <f t="shared" si="8"/>
        <v>0</v>
      </c>
      <c r="Q38" s="400">
        <f t="shared" si="8"/>
        <v>0</v>
      </c>
      <c r="R38" s="400">
        <f t="shared" si="8"/>
        <v>0</v>
      </c>
      <c r="S38" s="400">
        <f t="shared" si="8"/>
        <v>0</v>
      </c>
      <c r="T38" s="400">
        <f t="shared" si="8"/>
        <v>1105900</v>
      </c>
      <c r="U38" s="2"/>
    </row>
    <row r="39" spans="1:21" s="182" customFormat="1" ht="69" customHeight="1">
      <c r="A39" s="109"/>
      <c r="B39" s="113"/>
      <c r="C39" s="93"/>
      <c r="D39" s="527" t="s">
        <v>434</v>
      </c>
      <c r="E39" s="528"/>
      <c r="F39" s="528"/>
      <c r="G39" s="529"/>
      <c r="H39" s="400">
        <v>250000</v>
      </c>
      <c r="I39" s="400">
        <v>250000</v>
      </c>
      <c r="J39" s="400"/>
      <c r="K39" s="400"/>
      <c r="L39" s="400"/>
      <c r="M39" s="400"/>
      <c r="N39" s="400"/>
      <c r="O39" s="400"/>
      <c r="P39" s="400"/>
      <c r="Q39" s="400"/>
      <c r="R39" s="400"/>
      <c r="S39" s="400"/>
      <c r="T39" s="401">
        <f t="shared" si="7"/>
        <v>250000</v>
      </c>
      <c r="U39" s="2"/>
    </row>
    <row r="40" spans="1:21" s="182" customFormat="1" ht="107.25" customHeight="1">
      <c r="A40" s="109"/>
      <c r="B40" s="388"/>
      <c r="C40" s="389"/>
      <c r="D40" s="536" t="s">
        <v>491</v>
      </c>
      <c r="E40" s="537"/>
      <c r="F40" s="537"/>
      <c r="G40" s="538"/>
      <c r="H40" s="403">
        <v>152100</v>
      </c>
      <c r="I40" s="403">
        <v>152100</v>
      </c>
      <c r="J40" s="403"/>
      <c r="K40" s="403"/>
      <c r="L40" s="403"/>
      <c r="M40" s="403"/>
      <c r="N40" s="403"/>
      <c r="O40" s="403"/>
      <c r="P40" s="403"/>
      <c r="Q40" s="403"/>
      <c r="R40" s="403"/>
      <c r="S40" s="403"/>
      <c r="T40" s="404">
        <f t="shared" si="7"/>
        <v>152100</v>
      </c>
      <c r="U40" s="2"/>
    </row>
    <row r="41" spans="1:21" s="182" customFormat="1" ht="107.25" customHeight="1">
      <c r="A41" s="109"/>
      <c r="B41" s="388"/>
      <c r="C41" s="389"/>
      <c r="D41" s="536" t="s">
        <v>488</v>
      </c>
      <c r="E41" s="537"/>
      <c r="F41" s="537"/>
      <c r="G41" s="538"/>
      <c r="H41" s="403">
        <v>703800</v>
      </c>
      <c r="I41" s="403">
        <v>703800</v>
      </c>
      <c r="J41" s="403"/>
      <c r="K41" s="403"/>
      <c r="L41" s="403"/>
      <c r="M41" s="403"/>
      <c r="N41" s="403"/>
      <c r="O41" s="403"/>
      <c r="P41" s="403"/>
      <c r="Q41" s="403"/>
      <c r="R41" s="403"/>
      <c r="S41" s="403"/>
      <c r="T41" s="404">
        <f t="shared" si="7"/>
        <v>703800</v>
      </c>
      <c r="U41" s="2"/>
    </row>
    <row r="42" spans="1:21" s="182" customFormat="1" ht="69" customHeight="1">
      <c r="A42" s="109" t="s">
        <v>430</v>
      </c>
      <c r="B42" s="113" t="s">
        <v>435</v>
      </c>
      <c r="C42" s="93" t="s">
        <v>433</v>
      </c>
      <c r="D42" s="516" t="s">
        <v>436</v>
      </c>
      <c r="E42" s="517"/>
      <c r="F42" s="517"/>
      <c r="G42" s="518"/>
      <c r="H42" s="400">
        <v>21000</v>
      </c>
      <c r="I42" s="400">
        <v>21000</v>
      </c>
      <c r="J42" s="400"/>
      <c r="K42" s="400"/>
      <c r="L42" s="400"/>
      <c r="M42" s="400"/>
      <c r="N42" s="400"/>
      <c r="O42" s="400"/>
      <c r="P42" s="400"/>
      <c r="Q42" s="400"/>
      <c r="R42" s="400"/>
      <c r="S42" s="400"/>
      <c r="T42" s="401">
        <f t="shared" si="7"/>
        <v>21000</v>
      </c>
      <c r="U42" s="2"/>
    </row>
    <row r="43" spans="1:21" ht="49.5" customHeight="1">
      <c r="A43" s="252" t="s">
        <v>139</v>
      </c>
      <c r="B43" s="253" t="s">
        <v>144</v>
      </c>
      <c r="C43" s="254" t="s">
        <v>139</v>
      </c>
      <c r="D43" s="530" t="s">
        <v>145</v>
      </c>
      <c r="E43" s="531"/>
      <c r="F43" s="531"/>
      <c r="G43" s="532"/>
      <c r="H43" s="402">
        <f>SUM(H44:H47)</f>
        <v>10629422</v>
      </c>
      <c r="I43" s="402">
        <f aca="true" t="shared" si="9" ref="I43:T43">SUM(I44:I47)</f>
        <v>10629422</v>
      </c>
      <c r="J43" s="402">
        <f t="shared" si="9"/>
        <v>7579144</v>
      </c>
      <c r="K43" s="402">
        <f t="shared" si="9"/>
        <v>311460</v>
      </c>
      <c r="L43" s="402">
        <f t="shared" si="9"/>
        <v>0</v>
      </c>
      <c r="M43" s="402">
        <f t="shared" si="9"/>
        <v>817500</v>
      </c>
      <c r="N43" s="402">
        <f t="shared" si="9"/>
        <v>447500</v>
      </c>
      <c r="O43" s="402">
        <f t="shared" si="9"/>
        <v>370000</v>
      </c>
      <c r="P43" s="402">
        <f t="shared" si="9"/>
        <v>290000</v>
      </c>
      <c r="Q43" s="402">
        <f t="shared" si="9"/>
        <v>0</v>
      </c>
      <c r="R43" s="402">
        <f t="shared" si="9"/>
        <v>447500</v>
      </c>
      <c r="S43" s="402">
        <f t="shared" si="9"/>
        <v>0</v>
      </c>
      <c r="T43" s="402">
        <f t="shared" si="9"/>
        <v>11446922</v>
      </c>
      <c r="U43" s="2"/>
    </row>
    <row r="44" spans="1:21" s="112" customFormat="1" ht="49.5" customHeight="1">
      <c r="A44" s="110" t="s">
        <v>446</v>
      </c>
      <c r="B44" s="113" t="s">
        <v>447</v>
      </c>
      <c r="C44" s="93" t="s">
        <v>443</v>
      </c>
      <c r="D44" s="516" t="s">
        <v>448</v>
      </c>
      <c r="E44" s="517"/>
      <c r="F44" s="517"/>
      <c r="G44" s="518"/>
      <c r="H44" s="400">
        <v>732800</v>
      </c>
      <c r="I44" s="400">
        <v>732800</v>
      </c>
      <c r="J44" s="400">
        <v>414700</v>
      </c>
      <c r="K44" s="400">
        <v>100100</v>
      </c>
      <c r="L44" s="400"/>
      <c r="M44" s="400"/>
      <c r="N44" s="400"/>
      <c r="O44" s="400"/>
      <c r="P44" s="400"/>
      <c r="Q44" s="400"/>
      <c r="R44" s="400"/>
      <c r="S44" s="401"/>
      <c r="T44" s="401">
        <f>H44+M44</f>
        <v>732800</v>
      </c>
      <c r="U44" s="111"/>
    </row>
    <row r="45" spans="1:21" ht="81" customHeight="1">
      <c r="A45" s="109" t="s">
        <v>166</v>
      </c>
      <c r="B45" s="113" t="s">
        <v>167</v>
      </c>
      <c r="C45" s="93" t="s">
        <v>102</v>
      </c>
      <c r="D45" s="542" t="s">
        <v>168</v>
      </c>
      <c r="E45" s="543"/>
      <c r="F45" s="543"/>
      <c r="G45" s="544"/>
      <c r="H45" s="400">
        <v>111000</v>
      </c>
      <c r="I45" s="400">
        <v>111000</v>
      </c>
      <c r="J45" s="400"/>
      <c r="K45" s="400"/>
      <c r="L45" s="400"/>
      <c r="M45" s="400"/>
      <c r="N45" s="400"/>
      <c r="O45" s="400"/>
      <c r="P45" s="400"/>
      <c r="Q45" s="400"/>
      <c r="R45" s="400"/>
      <c r="S45" s="400"/>
      <c r="T45" s="401">
        <f>H45+M45</f>
        <v>111000</v>
      </c>
      <c r="U45" s="7"/>
    </row>
    <row r="46" spans="1:21" ht="56.25" customHeight="1">
      <c r="A46" s="109" t="s">
        <v>367</v>
      </c>
      <c r="B46" s="113" t="s">
        <v>326</v>
      </c>
      <c r="C46" s="93" t="s">
        <v>103</v>
      </c>
      <c r="D46" s="527" t="s">
        <v>327</v>
      </c>
      <c r="E46" s="528"/>
      <c r="F46" s="528"/>
      <c r="G46" s="529"/>
      <c r="H46" s="406">
        <v>9435622</v>
      </c>
      <c r="I46" s="406">
        <v>9435622</v>
      </c>
      <c r="J46" s="406">
        <v>7164444</v>
      </c>
      <c r="K46" s="406">
        <v>211360</v>
      </c>
      <c r="L46" s="400"/>
      <c r="M46" s="400">
        <v>817500</v>
      </c>
      <c r="N46" s="400">
        <v>447500</v>
      </c>
      <c r="O46" s="400">
        <v>370000</v>
      </c>
      <c r="P46" s="400">
        <v>290000</v>
      </c>
      <c r="Q46" s="400"/>
      <c r="R46" s="400">
        <v>447500</v>
      </c>
      <c r="S46" s="400"/>
      <c r="T46" s="401">
        <f>H46+M46</f>
        <v>10253122</v>
      </c>
      <c r="U46" s="7"/>
    </row>
    <row r="47" spans="1:21" ht="41.25" customHeight="1">
      <c r="A47" s="109" t="s">
        <v>169</v>
      </c>
      <c r="B47" s="113" t="s">
        <v>170</v>
      </c>
      <c r="C47" s="93" t="s">
        <v>103</v>
      </c>
      <c r="D47" s="527" t="s">
        <v>171</v>
      </c>
      <c r="E47" s="528"/>
      <c r="F47" s="528"/>
      <c r="G47" s="529"/>
      <c r="H47" s="407">
        <v>350000</v>
      </c>
      <c r="I47" s="407">
        <v>350000</v>
      </c>
      <c r="J47" s="408"/>
      <c r="K47" s="408"/>
      <c r="L47" s="408"/>
      <c r="M47" s="407"/>
      <c r="N47" s="407"/>
      <c r="O47" s="407"/>
      <c r="P47" s="407"/>
      <c r="Q47" s="407"/>
      <c r="R47" s="407"/>
      <c r="S47" s="407"/>
      <c r="T47" s="401">
        <f>H47+M47</f>
        <v>350000</v>
      </c>
      <c r="U47" s="2"/>
    </row>
    <row r="48" spans="1:21" ht="41.25" customHeight="1">
      <c r="A48" s="252" t="s">
        <v>139</v>
      </c>
      <c r="B48" s="261" t="s">
        <v>440</v>
      </c>
      <c r="C48" s="254" t="s">
        <v>139</v>
      </c>
      <c r="D48" s="530" t="s">
        <v>149</v>
      </c>
      <c r="E48" s="531"/>
      <c r="F48" s="531"/>
      <c r="G48" s="532"/>
      <c r="H48" s="409">
        <f>H49</f>
        <v>16800</v>
      </c>
      <c r="I48" s="409">
        <f aca="true" t="shared" si="10" ref="I48:T48">I49</f>
        <v>16800</v>
      </c>
      <c r="J48" s="409">
        <f t="shared" si="10"/>
        <v>11000</v>
      </c>
      <c r="K48" s="409">
        <f t="shared" si="10"/>
        <v>0</v>
      </c>
      <c r="L48" s="409">
        <f t="shared" si="10"/>
        <v>0</v>
      </c>
      <c r="M48" s="409">
        <f t="shared" si="10"/>
        <v>0</v>
      </c>
      <c r="N48" s="409">
        <f t="shared" si="10"/>
        <v>0</v>
      </c>
      <c r="O48" s="409">
        <f t="shared" si="10"/>
        <v>0</v>
      </c>
      <c r="P48" s="409">
        <f t="shared" si="10"/>
        <v>0</v>
      </c>
      <c r="Q48" s="409">
        <f t="shared" si="10"/>
        <v>0</v>
      </c>
      <c r="R48" s="409">
        <f t="shared" si="10"/>
        <v>0</v>
      </c>
      <c r="S48" s="410">
        <f t="shared" si="10"/>
        <v>0</v>
      </c>
      <c r="T48" s="409">
        <f t="shared" si="10"/>
        <v>16800</v>
      </c>
      <c r="U48" s="2"/>
    </row>
    <row r="49" spans="1:21" ht="56.25" customHeight="1">
      <c r="A49" s="109" t="s">
        <v>441</v>
      </c>
      <c r="B49" s="114" t="s">
        <v>306</v>
      </c>
      <c r="C49" s="93" t="s">
        <v>105</v>
      </c>
      <c r="D49" s="521" t="s">
        <v>221</v>
      </c>
      <c r="E49" s="522"/>
      <c r="F49" s="522"/>
      <c r="G49" s="523"/>
      <c r="H49" s="407">
        <v>16800</v>
      </c>
      <c r="I49" s="407">
        <v>16800</v>
      </c>
      <c r="J49" s="407">
        <v>11000</v>
      </c>
      <c r="K49" s="408"/>
      <c r="L49" s="408"/>
      <c r="M49" s="407"/>
      <c r="N49" s="407"/>
      <c r="O49" s="407"/>
      <c r="P49" s="407"/>
      <c r="Q49" s="407"/>
      <c r="R49" s="407"/>
      <c r="S49" s="407"/>
      <c r="T49" s="400">
        <f>H49+M49</f>
        <v>16800</v>
      </c>
      <c r="U49" s="2"/>
    </row>
    <row r="50" spans="1:21" ht="41.25" customHeight="1">
      <c r="A50" s="252" t="s">
        <v>139</v>
      </c>
      <c r="B50" s="261" t="s">
        <v>147</v>
      </c>
      <c r="C50" s="254" t="s">
        <v>139</v>
      </c>
      <c r="D50" s="530" t="s">
        <v>148</v>
      </c>
      <c r="E50" s="531"/>
      <c r="F50" s="531"/>
      <c r="G50" s="532"/>
      <c r="H50" s="411">
        <f>SUM(H51:H55)</f>
        <v>14114110</v>
      </c>
      <c r="I50" s="411">
        <f>SUM(I51:I55)</f>
        <v>6557500</v>
      </c>
      <c r="J50" s="411">
        <f>SUM(J51:J55)</f>
        <v>0</v>
      </c>
      <c r="K50" s="411">
        <f>SUM(K51:K55)</f>
        <v>2033000</v>
      </c>
      <c r="L50" s="411">
        <f>SUM(L51:L55)</f>
        <v>7556610</v>
      </c>
      <c r="M50" s="411">
        <f aca="true" t="shared" si="11" ref="M50:T50">SUM(M51:M55)</f>
        <v>826625</v>
      </c>
      <c r="N50" s="411">
        <f t="shared" si="11"/>
        <v>826625</v>
      </c>
      <c r="O50" s="411">
        <f t="shared" si="11"/>
        <v>0</v>
      </c>
      <c r="P50" s="411">
        <f t="shared" si="11"/>
        <v>0</v>
      </c>
      <c r="Q50" s="411">
        <f t="shared" si="11"/>
        <v>0</v>
      </c>
      <c r="R50" s="411">
        <f t="shared" si="11"/>
        <v>826625</v>
      </c>
      <c r="S50" s="411">
        <f t="shared" si="11"/>
        <v>0</v>
      </c>
      <c r="T50" s="411">
        <f t="shared" si="11"/>
        <v>14940735</v>
      </c>
      <c r="U50" s="224"/>
    </row>
    <row r="51" spans="1:21" ht="46.5" customHeight="1">
      <c r="A51" s="109" t="s">
        <v>390</v>
      </c>
      <c r="B51" s="114" t="s">
        <v>391</v>
      </c>
      <c r="C51" s="93" t="s">
        <v>176</v>
      </c>
      <c r="D51" s="527" t="s">
        <v>392</v>
      </c>
      <c r="E51" s="528"/>
      <c r="F51" s="528"/>
      <c r="G51" s="529"/>
      <c r="H51" s="412">
        <v>150100</v>
      </c>
      <c r="I51" s="412"/>
      <c r="J51" s="413"/>
      <c r="K51" s="413"/>
      <c r="L51" s="412">
        <v>150100</v>
      </c>
      <c r="M51" s="413"/>
      <c r="N51" s="413"/>
      <c r="O51" s="413"/>
      <c r="P51" s="413"/>
      <c r="Q51" s="413"/>
      <c r="R51" s="413"/>
      <c r="S51" s="413">
        <f>S52</f>
        <v>0</v>
      </c>
      <c r="T51" s="400">
        <f>H51+M51</f>
        <v>150100</v>
      </c>
      <c r="U51" s="2"/>
    </row>
    <row r="52" spans="1:21" s="179" customFormat="1" ht="54" customHeight="1">
      <c r="A52" s="109" t="s">
        <v>292</v>
      </c>
      <c r="B52" s="114" t="s">
        <v>293</v>
      </c>
      <c r="C52" s="93" t="s">
        <v>104</v>
      </c>
      <c r="D52" s="527" t="s">
        <v>294</v>
      </c>
      <c r="E52" s="528"/>
      <c r="F52" s="528"/>
      <c r="G52" s="529"/>
      <c r="H52" s="412">
        <v>292000</v>
      </c>
      <c r="I52" s="412">
        <v>292000</v>
      </c>
      <c r="J52" s="414"/>
      <c r="K52" s="414"/>
      <c r="L52" s="414"/>
      <c r="M52" s="414"/>
      <c r="N52" s="414"/>
      <c r="O52" s="414"/>
      <c r="P52" s="414"/>
      <c r="Q52" s="413"/>
      <c r="R52" s="414"/>
      <c r="S52" s="413"/>
      <c r="T52" s="400">
        <f>H52+M52</f>
        <v>292000</v>
      </c>
      <c r="U52" s="178"/>
    </row>
    <row r="53" spans="1:21" ht="80.25" customHeight="1">
      <c r="A53" s="109" t="s">
        <v>175</v>
      </c>
      <c r="B53" s="114" t="s">
        <v>176</v>
      </c>
      <c r="C53" s="93" t="s">
        <v>104</v>
      </c>
      <c r="D53" s="527" t="s">
        <v>177</v>
      </c>
      <c r="E53" s="528"/>
      <c r="F53" s="528"/>
      <c r="G53" s="529"/>
      <c r="H53" s="412">
        <v>7406510</v>
      </c>
      <c r="I53" s="415"/>
      <c r="J53" s="413"/>
      <c r="K53" s="413"/>
      <c r="L53" s="416">
        <v>7406510</v>
      </c>
      <c r="M53" s="413"/>
      <c r="N53" s="413"/>
      <c r="O53" s="413"/>
      <c r="P53" s="413"/>
      <c r="Q53" s="413"/>
      <c r="R53" s="413"/>
      <c r="S53" s="413"/>
      <c r="T53" s="401">
        <f>H53+M53</f>
        <v>7406510</v>
      </c>
      <c r="U53" s="2"/>
    </row>
    <row r="54" spans="1:21" ht="48" customHeight="1">
      <c r="A54" s="109" t="s">
        <v>172</v>
      </c>
      <c r="B54" s="114" t="s">
        <v>173</v>
      </c>
      <c r="C54" s="93" t="s">
        <v>104</v>
      </c>
      <c r="D54" s="516" t="s">
        <v>174</v>
      </c>
      <c r="E54" s="517"/>
      <c r="F54" s="517"/>
      <c r="G54" s="518"/>
      <c r="H54" s="412">
        <v>6265500</v>
      </c>
      <c r="I54" s="412">
        <v>6265500</v>
      </c>
      <c r="J54" s="414"/>
      <c r="K54" s="412">
        <v>2033000</v>
      </c>
      <c r="L54" s="414"/>
      <c r="M54" s="412">
        <v>424400</v>
      </c>
      <c r="N54" s="412">
        <v>424400</v>
      </c>
      <c r="O54" s="414"/>
      <c r="P54" s="414"/>
      <c r="Q54" s="414"/>
      <c r="R54" s="412">
        <v>424400</v>
      </c>
      <c r="S54" s="413"/>
      <c r="T54" s="401">
        <f>H54+M54</f>
        <v>6689900</v>
      </c>
      <c r="U54" s="2"/>
    </row>
    <row r="55" spans="1:21" ht="99.75" customHeight="1">
      <c r="A55" s="109" t="s">
        <v>515</v>
      </c>
      <c r="B55" s="114" t="s">
        <v>516</v>
      </c>
      <c r="C55" s="93" t="s">
        <v>517</v>
      </c>
      <c r="D55" s="527" t="s">
        <v>518</v>
      </c>
      <c r="E55" s="528"/>
      <c r="F55" s="528"/>
      <c r="G55" s="529"/>
      <c r="H55" s="467"/>
      <c r="I55" s="467"/>
      <c r="J55" s="468"/>
      <c r="K55" s="467"/>
      <c r="L55" s="468"/>
      <c r="M55" s="467">
        <v>402225</v>
      </c>
      <c r="N55" s="467">
        <v>402225</v>
      </c>
      <c r="O55" s="468"/>
      <c r="P55" s="468"/>
      <c r="Q55" s="468"/>
      <c r="R55" s="467">
        <v>402225</v>
      </c>
      <c r="S55" s="469"/>
      <c r="T55" s="401">
        <f>H55+M55</f>
        <v>402225</v>
      </c>
      <c r="U55" s="2"/>
    </row>
    <row r="56" spans="1:21" s="1" customFormat="1" ht="53.25" customHeight="1">
      <c r="A56" s="252" t="s">
        <v>139</v>
      </c>
      <c r="B56" s="261" t="s">
        <v>178</v>
      </c>
      <c r="C56" s="254" t="s">
        <v>139</v>
      </c>
      <c r="D56" s="631" t="s">
        <v>179</v>
      </c>
      <c r="E56" s="632"/>
      <c r="F56" s="632"/>
      <c r="G56" s="633"/>
      <c r="H56" s="409">
        <f aca="true" t="shared" si="12" ref="H56:T56">SUM(H57:H74)</f>
        <v>7504520</v>
      </c>
      <c r="I56" s="409">
        <f t="shared" si="12"/>
        <v>7205520</v>
      </c>
      <c r="J56" s="409">
        <f t="shared" si="12"/>
        <v>0</v>
      </c>
      <c r="K56" s="409">
        <f t="shared" si="12"/>
        <v>0</v>
      </c>
      <c r="L56" s="409">
        <f t="shared" si="12"/>
        <v>299000</v>
      </c>
      <c r="M56" s="409">
        <f t="shared" si="12"/>
        <v>6313610</v>
      </c>
      <c r="N56" s="409">
        <f t="shared" si="12"/>
        <v>5751810</v>
      </c>
      <c r="O56" s="409">
        <f t="shared" si="12"/>
        <v>135000</v>
      </c>
      <c r="P56" s="409">
        <f t="shared" si="12"/>
        <v>0</v>
      </c>
      <c r="Q56" s="409">
        <f t="shared" si="12"/>
        <v>0</v>
      </c>
      <c r="R56" s="409">
        <f t="shared" si="12"/>
        <v>6178610</v>
      </c>
      <c r="S56" s="409">
        <f t="shared" si="12"/>
        <v>0</v>
      </c>
      <c r="T56" s="409">
        <f t="shared" si="12"/>
        <v>13818130</v>
      </c>
      <c r="U56" s="3"/>
    </row>
    <row r="57" spans="1:21" ht="54" customHeight="1">
      <c r="A57" s="189" t="s">
        <v>180</v>
      </c>
      <c r="B57" s="190" t="s">
        <v>181</v>
      </c>
      <c r="C57" s="205" t="s">
        <v>110</v>
      </c>
      <c r="D57" s="527" t="s">
        <v>182</v>
      </c>
      <c r="E57" s="528"/>
      <c r="F57" s="528"/>
      <c r="G57" s="529"/>
      <c r="H57" s="417">
        <v>200000</v>
      </c>
      <c r="I57" s="417">
        <v>100000</v>
      </c>
      <c r="J57" s="417"/>
      <c r="K57" s="417"/>
      <c r="L57" s="417">
        <v>100000</v>
      </c>
      <c r="M57" s="400"/>
      <c r="N57" s="407"/>
      <c r="O57" s="407"/>
      <c r="P57" s="407"/>
      <c r="Q57" s="407"/>
      <c r="R57" s="400"/>
      <c r="S57" s="408"/>
      <c r="T57" s="401">
        <f>H57+M57</f>
        <v>200000</v>
      </c>
      <c r="U57" s="2"/>
    </row>
    <row r="58" spans="1:21" ht="54" customHeight="1">
      <c r="A58" s="189" t="s">
        <v>270</v>
      </c>
      <c r="B58" s="190" t="s">
        <v>268</v>
      </c>
      <c r="C58" s="205" t="s">
        <v>108</v>
      </c>
      <c r="D58" s="527" t="s">
        <v>187</v>
      </c>
      <c r="E58" s="528"/>
      <c r="F58" s="528"/>
      <c r="G58" s="529"/>
      <c r="H58" s="417"/>
      <c r="I58" s="417"/>
      <c r="J58" s="417"/>
      <c r="K58" s="417"/>
      <c r="L58" s="417"/>
      <c r="M58" s="400">
        <v>3593320</v>
      </c>
      <c r="N58" s="400">
        <v>3593320</v>
      </c>
      <c r="O58" s="407"/>
      <c r="P58" s="407"/>
      <c r="Q58" s="407"/>
      <c r="R58" s="400">
        <v>3593320</v>
      </c>
      <c r="S58" s="408"/>
      <c r="T58" s="401">
        <f>H58+M58</f>
        <v>3593320</v>
      </c>
      <c r="U58" s="2"/>
    </row>
    <row r="59" spans="1:21" s="179" customFormat="1" ht="54" customHeight="1" hidden="1">
      <c r="A59" s="189" t="s">
        <v>314</v>
      </c>
      <c r="B59" s="190" t="s">
        <v>226</v>
      </c>
      <c r="C59" s="205" t="s">
        <v>108</v>
      </c>
      <c r="D59" s="527" t="s">
        <v>315</v>
      </c>
      <c r="E59" s="528"/>
      <c r="F59" s="528"/>
      <c r="G59" s="529"/>
      <c r="H59" s="417"/>
      <c r="I59" s="417"/>
      <c r="J59" s="417"/>
      <c r="K59" s="417"/>
      <c r="L59" s="417"/>
      <c r="M59" s="400"/>
      <c r="N59" s="407"/>
      <c r="O59" s="407"/>
      <c r="P59" s="407"/>
      <c r="Q59" s="407"/>
      <c r="R59" s="400"/>
      <c r="S59" s="408"/>
      <c r="T59" s="401">
        <f aca="true" t="shared" si="13" ref="T59:T74">H59+M59</f>
        <v>0</v>
      </c>
      <c r="U59" s="178"/>
    </row>
    <row r="60" spans="1:21" ht="43.5" customHeight="1" hidden="1">
      <c r="A60" s="209" t="s">
        <v>271</v>
      </c>
      <c r="B60" s="312" t="s">
        <v>267</v>
      </c>
      <c r="C60" s="313" t="s">
        <v>108</v>
      </c>
      <c r="D60" s="554" t="s">
        <v>269</v>
      </c>
      <c r="E60" s="555"/>
      <c r="F60" s="555"/>
      <c r="G60" s="556"/>
      <c r="H60" s="418"/>
      <c r="I60" s="418"/>
      <c r="J60" s="418"/>
      <c r="K60" s="418"/>
      <c r="L60" s="418"/>
      <c r="M60" s="419"/>
      <c r="N60" s="420"/>
      <c r="O60" s="420"/>
      <c r="P60" s="420"/>
      <c r="Q60" s="420"/>
      <c r="R60" s="419"/>
      <c r="S60" s="421"/>
      <c r="T60" s="401">
        <f t="shared" si="13"/>
        <v>0</v>
      </c>
      <c r="U60" s="2"/>
    </row>
    <row r="61" spans="1:21" ht="57" customHeight="1">
      <c r="A61" s="189" t="s">
        <v>183</v>
      </c>
      <c r="B61" s="190" t="s">
        <v>184</v>
      </c>
      <c r="C61" s="205" t="s">
        <v>108</v>
      </c>
      <c r="D61" s="527" t="s">
        <v>185</v>
      </c>
      <c r="E61" s="528"/>
      <c r="F61" s="528"/>
      <c r="G61" s="529"/>
      <c r="H61" s="417"/>
      <c r="I61" s="417"/>
      <c r="J61" s="417"/>
      <c r="K61" s="417"/>
      <c r="L61" s="417"/>
      <c r="M61" s="400">
        <v>410000</v>
      </c>
      <c r="N61" s="407">
        <v>410000</v>
      </c>
      <c r="O61" s="407"/>
      <c r="P61" s="407"/>
      <c r="Q61" s="407"/>
      <c r="R61" s="400">
        <v>410000</v>
      </c>
      <c r="S61" s="408"/>
      <c r="T61" s="401">
        <f t="shared" si="13"/>
        <v>410000</v>
      </c>
      <c r="U61" s="2"/>
    </row>
    <row r="62" spans="1:21" ht="2.25" customHeight="1" hidden="1">
      <c r="A62" s="189" t="s">
        <v>303</v>
      </c>
      <c r="B62" s="190" t="s">
        <v>304</v>
      </c>
      <c r="C62" s="205" t="s">
        <v>107</v>
      </c>
      <c r="D62" s="548" t="s">
        <v>305</v>
      </c>
      <c r="E62" s="549"/>
      <c r="F62" s="549"/>
      <c r="G62" s="550"/>
      <c r="H62" s="417"/>
      <c r="I62" s="417"/>
      <c r="J62" s="417"/>
      <c r="K62" s="417"/>
      <c r="L62" s="417"/>
      <c r="M62" s="417"/>
      <c r="N62" s="417"/>
      <c r="O62" s="417"/>
      <c r="P62" s="417"/>
      <c r="Q62" s="417"/>
      <c r="R62" s="417"/>
      <c r="S62" s="417"/>
      <c r="T62" s="401">
        <f t="shared" si="13"/>
        <v>0</v>
      </c>
      <c r="U62" s="2"/>
    </row>
    <row r="63" spans="1:21" s="179" customFormat="1" ht="76.5" customHeight="1">
      <c r="A63" s="189" t="s">
        <v>297</v>
      </c>
      <c r="B63" s="190" t="s">
        <v>289</v>
      </c>
      <c r="C63" s="205" t="s">
        <v>107</v>
      </c>
      <c r="D63" s="656" t="s">
        <v>290</v>
      </c>
      <c r="E63" s="657"/>
      <c r="F63" s="657"/>
      <c r="G63" s="658"/>
      <c r="H63" s="407"/>
      <c r="I63" s="407"/>
      <c r="J63" s="407"/>
      <c r="K63" s="407"/>
      <c r="L63" s="407"/>
      <c r="M63" s="400">
        <v>1545000</v>
      </c>
      <c r="N63" s="400">
        <v>1545000</v>
      </c>
      <c r="O63" s="407"/>
      <c r="P63" s="407"/>
      <c r="Q63" s="407"/>
      <c r="R63" s="400">
        <v>1545000</v>
      </c>
      <c r="S63" s="407"/>
      <c r="T63" s="401">
        <f t="shared" si="13"/>
        <v>1545000</v>
      </c>
      <c r="U63" s="178"/>
    </row>
    <row r="64" spans="1:21" s="179" customFormat="1" ht="28.5" customHeight="1" hidden="1">
      <c r="A64" s="189" t="s">
        <v>319</v>
      </c>
      <c r="B64" s="190" t="s">
        <v>320</v>
      </c>
      <c r="C64" s="205" t="s">
        <v>107</v>
      </c>
      <c r="D64" s="527" t="s">
        <v>321</v>
      </c>
      <c r="E64" s="528"/>
      <c r="F64" s="528"/>
      <c r="G64" s="529"/>
      <c r="H64" s="407"/>
      <c r="I64" s="407"/>
      <c r="J64" s="407"/>
      <c r="K64" s="407"/>
      <c r="L64" s="407"/>
      <c r="M64" s="400"/>
      <c r="N64" s="407"/>
      <c r="O64" s="407"/>
      <c r="P64" s="407"/>
      <c r="Q64" s="407"/>
      <c r="R64" s="400"/>
      <c r="S64" s="407"/>
      <c r="T64" s="401">
        <f t="shared" si="13"/>
        <v>0</v>
      </c>
      <c r="U64" s="178"/>
    </row>
    <row r="65" spans="1:21" s="179" customFormat="1" ht="47.25" customHeight="1">
      <c r="A65" s="189" t="s">
        <v>188</v>
      </c>
      <c r="B65" s="210">
        <v>7412</v>
      </c>
      <c r="C65" s="205" t="s">
        <v>109</v>
      </c>
      <c r="D65" s="527" t="s">
        <v>60</v>
      </c>
      <c r="E65" s="528"/>
      <c r="F65" s="528"/>
      <c r="G65" s="529"/>
      <c r="H65" s="400">
        <v>199000</v>
      </c>
      <c r="I65" s="400"/>
      <c r="J65" s="400"/>
      <c r="K65" s="400"/>
      <c r="L65" s="400">
        <v>199000</v>
      </c>
      <c r="M65" s="401"/>
      <c r="N65" s="401"/>
      <c r="O65" s="400"/>
      <c r="P65" s="400"/>
      <c r="Q65" s="400"/>
      <c r="R65" s="400"/>
      <c r="S65" s="400"/>
      <c r="T65" s="401">
        <f t="shared" si="13"/>
        <v>199000</v>
      </c>
      <c r="U65" s="178"/>
    </row>
    <row r="66" spans="1:21" ht="27.75" hidden="1">
      <c r="A66" s="189"/>
      <c r="B66" s="314">
        <v>170703</v>
      </c>
      <c r="C66" s="315"/>
      <c r="D66" s="378" t="s">
        <v>5</v>
      </c>
      <c r="E66" s="378"/>
      <c r="F66" s="378"/>
      <c r="G66" s="378"/>
      <c r="H66" s="400"/>
      <c r="I66" s="400"/>
      <c r="J66" s="400"/>
      <c r="K66" s="400"/>
      <c r="L66" s="400"/>
      <c r="M66" s="401"/>
      <c r="N66" s="401"/>
      <c r="O66" s="400"/>
      <c r="P66" s="400"/>
      <c r="Q66" s="400"/>
      <c r="R66" s="400"/>
      <c r="S66" s="401"/>
      <c r="T66" s="401">
        <f t="shared" si="13"/>
        <v>0</v>
      </c>
      <c r="U66" s="2"/>
    </row>
    <row r="67" spans="1:21" ht="61.5" customHeight="1">
      <c r="A67" s="189" t="s">
        <v>445</v>
      </c>
      <c r="B67" s="210">
        <v>7461</v>
      </c>
      <c r="C67" s="208" t="s">
        <v>129</v>
      </c>
      <c r="D67" s="527" t="s">
        <v>437</v>
      </c>
      <c r="E67" s="528"/>
      <c r="F67" s="528"/>
      <c r="G67" s="529"/>
      <c r="H67" s="400">
        <v>6976000</v>
      </c>
      <c r="I67" s="400">
        <v>6976000</v>
      </c>
      <c r="J67" s="400"/>
      <c r="K67" s="400"/>
      <c r="L67" s="400"/>
      <c r="M67" s="400"/>
      <c r="N67" s="400"/>
      <c r="O67" s="400"/>
      <c r="P67" s="400"/>
      <c r="Q67" s="400"/>
      <c r="R67" s="400"/>
      <c r="S67" s="401"/>
      <c r="T67" s="401">
        <f t="shared" si="13"/>
        <v>6976000</v>
      </c>
      <c r="U67" s="2"/>
    </row>
    <row r="68" spans="1:24" ht="63" customHeight="1">
      <c r="A68" s="189" t="s">
        <v>189</v>
      </c>
      <c r="B68" s="206" t="s">
        <v>190</v>
      </c>
      <c r="C68" s="208" t="s">
        <v>107</v>
      </c>
      <c r="D68" s="542" t="s">
        <v>191</v>
      </c>
      <c r="E68" s="543"/>
      <c r="F68" s="543"/>
      <c r="G68" s="544"/>
      <c r="H68" s="400">
        <v>100000</v>
      </c>
      <c r="I68" s="400">
        <v>100000</v>
      </c>
      <c r="J68" s="400"/>
      <c r="K68" s="400"/>
      <c r="L68" s="400"/>
      <c r="M68" s="400">
        <v>50000</v>
      </c>
      <c r="N68" s="400">
        <v>50000</v>
      </c>
      <c r="O68" s="400"/>
      <c r="P68" s="400"/>
      <c r="Q68" s="400"/>
      <c r="R68" s="400">
        <v>50000</v>
      </c>
      <c r="S68" s="400"/>
      <c r="T68" s="401">
        <f t="shared" si="13"/>
        <v>150000</v>
      </c>
      <c r="U68" s="111"/>
      <c r="V68" s="112"/>
      <c r="W68" s="112"/>
      <c r="X68" s="112"/>
    </row>
    <row r="69" spans="1:24" ht="112.5" customHeight="1">
      <c r="A69" s="189" t="s">
        <v>192</v>
      </c>
      <c r="B69" s="190" t="s">
        <v>193</v>
      </c>
      <c r="C69" s="191" t="s">
        <v>107</v>
      </c>
      <c r="D69" s="527" t="s">
        <v>194</v>
      </c>
      <c r="E69" s="528"/>
      <c r="F69" s="528"/>
      <c r="G69" s="529"/>
      <c r="H69" s="400"/>
      <c r="I69" s="400"/>
      <c r="J69" s="400"/>
      <c r="K69" s="400"/>
      <c r="L69" s="400"/>
      <c r="M69" s="400">
        <v>10000</v>
      </c>
      <c r="N69" s="400">
        <v>10000</v>
      </c>
      <c r="O69" s="400"/>
      <c r="P69" s="400"/>
      <c r="Q69" s="400"/>
      <c r="R69" s="400">
        <v>10000</v>
      </c>
      <c r="S69" s="400"/>
      <c r="T69" s="401">
        <f t="shared" si="13"/>
        <v>10000</v>
      </c>
      <c r="U69" s="111"/>
      <c r="V69" s="112"/>
      <c r="W69" s="112"/>
      <c r="X69" s="112"/>
    </row>
    <row r="70" spans="1:24" ht="59.25" customHeight="1" hidden="1">
      <c r="A70" s="189" t="s">
        <v>195</v>
      </c>
      <c r="B70" s="190" t="s">
        <v>196</v>
      </c>
      <c r="C70" s="191" t="s">
        <v>107</v>
      </c>
      <c r="D70" s="516" t="s">
        <v>160</v>
      </c>
      <c r="E70" s="517"/>
      <c r="F70" s="517"/>
      <c r="G70" s="518"/>
      <c r="H70" s="400"/>
      <c r="I70" s="400"/>
      <c r="J70" s="400"/>
      <c r="K70" s="400"/>
      <c r="L70" s="400"/>
      <c r="M70" s="400"/>
      <c r="N70" s="400"/>
      <c r="O70" s="400"/>
      <c r="P70" s="400"/>
      <c r="Q70" s="400"/>
      <c r="R70" s="400"/>
      <c r="S70" s="400"/>
      <c r="T70" s="401">
        <f t="shared" si="13"/>
        <v>0</v>
      </c>
      <c r="U70" s="111"/>
      <c r="V70" s="112"/>
      <c r="W70" s="112"/>
      <c r="X70" s="112"/>
    </row>
    <row r="71" spans="1:24" ht="38.25" customHeight="1">
      <c r="A71" s="189" t="s">
        <v>195</v>
      </c>
      <c r="B71" s="190" t="s">
        <v>196</v>
      </c>
      <c r="C71" s="191" t="s">
        <v>107</v>
      </c>
      <c r="D71" s="527" t="s">
        <v>160</v>
      </c>
      <c r="E71" s="528"/>
      <c r="F71" s="528"/>
      <c r="G71" s="529"/>
      <c r="H71" s="400"/>
      <c r="I71" s="400"/>
      <c r="J71" s="400"/>
      <c r="K71" s="400"/>
      <c r="L71" s="400"/>
      <c r="M71" s="400">
        <v>143490</v>
      </c>
      <c r="N71" s="400">
        <v>143490</v>
      </c>
      <c r="O71" s="400"/>
      <c r="P71" s="400"/>
      <c r="Q71" s="400"/>
      <c r="R71" s="400">
        <v>143490</v>
      </c>
      <c r="S71" s="400"/>
      <c r="T71" s="401">
        <f t="shared" si="13"/>
        <v>143490</v>
      </c>
      <c r="U71" s="111"/>
      <c r="V71" s="112"/>
      <c r="W71" s="112"/>
      <c r="X71" s="112"/>
    </row>
    <row r="72" spans="1:24" ht="59.25" customHeight="1">
      <c r="A72" s="189" t="s">
        <v>244</v>
      </c>
      <c r="B72" s="190" t="s">
        <v>245</v>
      </c>
      <c r="C72" s="191" t="s">
        <v>107</v>
      </c>
      <c r="D72" s="527" t="s">
        <v>246</v>
      </c>
      <c r="E72" s="528"/>
      <c r="F72" s="528"/>
      <c r="G72" s="529"/>
      <c r="H72" s="400">
        <v>7520</v>
      </c>
      <c r="I72" s="400">
        <v>7520</v>
      </c>
      <c r="J72" s="400"/>
      <c r="K72" s="400"/>
      <c r="L72" s="400"/>
      <c r="M72" s="400"/>
      <c r="N72" s="400"/>
      <c r="O72" s="400"/>
      <c r="P72" s="400"/>
      <c r="Q72" s="400"/>
      <c r="R72" s="400"/>
      <c r="S72" s="400"/>
      <c r="T72" s="401">
        <f t="shared" si="13"/>
        <v>7520</v>
      </c>
      <c r="U72" s="111"/>
      <c r="V72" s="112"/>
      <c r="W72" s="112"/>
      <c r="X72" s="112"/>
    </row>
    <row r="73" spans="1:24" s="179" customFormat="1" ht="144" customHeight="1">
      <c r="A73" s="189" t="s">
        <v>210</v>
      </c>
      <c r="B73" s="190" t="s">
        <v>202</v>
      </c>
      <c r="C73" s="191" t="s">
        <v>107</v>
      </c>
      <c r="D73" s="542" t="s">
        <v>203</v>
      </c>
      <c r="E73" s="543"/>
      <c r="F73" s="543"/>
      <c r="G73" s="544"/>
      <c r="H73" s="400"/>
      <c r="I73" s="400"/>
      <c r="J73" s="400"/>
      <c r="K73" s="400"/>
      <c r="L73" s="400"/>
      <c r="M73" s="400">
        <v>561800</v>
      </c>
      <c r="N73" s="400"/>
      <c r="O73" s="400">
        <v>135000</v>
      </c>
      <c r="P73" s="400"/>
      <c r="Q73" s="400"/>
      <c r="R73" s="400">
        <v>426800</v>
      </c>
      <c r="S73" s="419"/>
      <c r="T73" s="401">
        <f t="shared" si="13"/>
        <v>561800</v>
      </c>
      <c r="U73" s="180"/>
      <c r="V73" s="181"/>
      <c r="W73" s="181"/>
      <c r="X73" s="181"/>
    </row>
    <row r="74" spans="1:24" s="179" customFormat="1" ht="71.25" customHeight="1">
      <c r="A74" s="189" t="s">
        <v>211</v>
      </c>
      <c r="B74" s="190" t="s">
        <v>212</v>
      </c>
      <c r="C74" s="191" t="s">
        <v>107</v>
      </c>
      <c r="D74" s="527" t="s">
        <v>213</v>
      </c>
      <c r="E74" s="528"/>
      <c r="F74" s="528"/>
      <c r="G74" s="529"/>
      <c r="H74" s="400">
        <v>22000</v>
      </c>
      <c r="I74" s="400">
        <v>22000</v>
      </c>
      <c r="J74" s="400"/>
      <c r="K74" s="400"/>
      <c r="L74" s="400"/>
      <c r="M74" s="400"/>
      <c r="N74" s="400"/>
      <c r="O74" s="400"/>
      <c r="P74" s="400"/>
      <c r="Q74" s="400"/>
      <c r="R74" s="400"/>
      <c r="S74" s="419"/>
      <c r="T74" s="401">
        <f t="shared" si="13"/>
        <v>22000</v>
      </c>
      <c r="U74" s="180"/>
      <c r="V74" s="181"/>
      <c r="W74" s="181"/>
      <c r="X74" s="181"/>
    </row>
    <row r="75" spans="1:21" s="1" customFormat="1" ht="46.5" customHeight="1">
      <c r="A75" s="255" t="s">
        <v>139</v>
      </c>
      <c r="B75" s="262" t="s">
        <v>197</v>
      </c>
      <c r="C75" s="263" t="s">
        <v>139</v>
      </c>
      <c r="D75" s="659" t="s">
        <v>198</v>
      </c>
      <c r="E75" s="660"/>
      <c r="F75" s="660"/>
      <c r="G75" s="661"/>
      <c r="H75" s="402">
        <f>SUM(H76:H79)</f>
        <v>691500</v>
      </c>
      <c r="I75" s="402">
        <f aca="true" t="shared" si="14" ref="I75:T75">SUM(I76:I79)</f>
        <v>691500</v>
      </c>
      <c r="J75" s="402">
        <f t="shared" si="14"/>
        <v>15000</v>
      </c>
      <c r="K75" s="402">
        <f t="shared" si="14"/>
        <v>0</v>
      </c>
      <c r="L75" s="402">
        <f t="shared" si="14"/>
        <v>0</v>
      </c>
      <c r="M75" s="402">
        <f t="shared" si="14"/>
        <v>1430700</v>
      </c>
      <c r="N75" s="402">
        <f t="shared" si="14"/>
        <v>0</v>
      </c>
      <c r="O75" s="402">
        <f t="shared" si="14"/>
        <v>348700</v>
      </c>
      <c r="P75" s="402">
        <f t="shared" si="14"/>
        <v>0</v>
      </c>
      <c r="Q75" s="402">
        <f t="shared" si="14"/>
        <v>0</v>
      </c>
      <c r="R75" s="402">
        <f t="shared" si="14"/>
        <v>1082000</v>
      </c>
      <c r="S75" s="402">
        <f t="shared" si="14"/>
        <v>0</v>
      </c>
      <c r="T75" s="402">
        <f t="shared" si="14"/>
        <v>2122200</v>
      </c>
      <c r="U75" s="3"/>
    </row>
    <row r="76" spans="1:21" ht="60.75" customHeight="1">
      <c r="A76" s="189" t="s">
        <v>199</v>
      </c>
      <c r="B76" s="210">
        <v>8110</v>
      </c>
      <c r="C76" s="208" t="s">
        <v>101</v>
      </c>
      <c r="D76" s="628" t="s">
        <v>200</v>
      </c>
      <c r="E76" s="629"/>
      <c r="F76" s="629"/>
      <c r="G76" s="630"/>
      <c r="H76" s="400">
        <v>673200</v>
      </c>
      <c r="I76" s="400">
        <v>673200</v>
      </c>
      <c r="J76" s="400"/>
      <c r="K76" s="400"/>
      <c r="L76" s="400"/>
      <c r="M76" s="401"/>
      <c r="N76" s="401"/>
      <c r="O76" s="400"/>
      <c r="P76" s="400"/>
      <c r="Q76" s="400"/>
      <c r="R76" s="400"/>
      <c r="S76" s="401"/>
      <c r="T76" s="401">
        <f>H76+M76</f>
        <v>673200</v>
      </c>
      <c r="U76" s="2"/>
    </row>
    <row r="77" spans="1:21" ht="60.75" customHeight="1">
      <c r="A77" s="189" t="s">
        <v>438</v>
      </c>
      <c r="B77" s="210">
        <v>8130</v>
      </c>
      <c r="C77" s="208" t="s">
        <v>101</v>
      </c>
      <c r="D77" s="650" t="s">
        <v>439</v>
      </c>
      <c r="E77" s="651"/>
      <c r="F77" s="651"/>
      <c r="G77" s="652"/>
      <c r="H77" s="400">
        <v>18300</v>
      </c>
      <c r="I77" s="400">
        <v>18300</v>
      </c>
      <c r="J77" s="400">
        <v>15000</v>
      </c>
      <c r="K77" s="400"/>
      <c r="L77" s="400"/>
      <c r="M77" s="401"/>
      <c r="N77" s="401"/>
      <c r="O77" s="400"/>
      <c r="P77" s="400"/>
      <c r="Q77" s="400"/>
      <c r="R77" s="400"/>
      <c r="S77" s="401"/>
      <c r="T77" s="401">
        <f>H77+M77</f>
        <v>18300</v>
      </c>
      <c r="U77" s="2"/>
    </row>
    <row r="78" spans="1:21" ht="57.75" customHeight="1">
      <c r="A78" s="189" t="s">
        <v>201</v>
      </c>
      <c r="B78" s="210">
        <v>8340</v>
      </c>
      <c r="C78" s="208" t="s">
        <v>111</v>
      </c>
      <c r="D78" s="662" t="s">
        <v>279</v>
      </c>
      <c r="E78" s="663"/>
      <c r="F78" s="663"/>
      <c r="G78" s="664"/>
      <c r="H78" s="400"/>
      <c r="I78" s="400"/>
      <c r="J78" s="400"/>
      <c r="K78" s="400"/>
      <c r="L78" s="400"/>
      <c r="M78" s="400">
        <v>1430700</v>
      </c>
      <c r="N78" s="400"/>
      <c r="O78" s="400">
        <v>348700</v>
      </c>
      <c r="P78" s="400"/>
      <c r="Q78" s="400"/>
      <c r="R78" s="400">
        <v>1082000</v>
      </c>
      <c r="S78" s="401"/>
      <c r="T78" s="401">
        <f>H78+M78</f>
        <v>1430700</v>
      </c>
      <c r="U78" s="2"/>
    </row>
    <row r="79" spans="1:21" ht="22.5" customHeight="1" hidden="1">
      <c r="A79" s="189" t="s">
        <v>204</v>
      </c>
      <c r="B79" s="210">
        <v>8700</v>
      </c>
      <c r="C79" s="208" t="s">
        <v>112</v>
      </c>
      <c r="D79" s="650" t="s">
        <v>124</v>
      </c>
      <c r="E79" s="651"/>
      <c r="F79" s="651"/>
      <c r="G79" s="652"/>
      <c r="H79" s="400"/>
      <c r="I79" s="400"/>
      <c r="J79" s="400"/>
      <c r="K79" s="400"/>
      <c r="L79" s="400"/>
      <c r="M79" s="401"/>
      <c r="N79" s="401"/>
      <c r="O79" s="400"/>
      <c r="P79" s="400"/>
      <c r="Q79" s="400"/>
      <c r="R79" s="400"/>
      <c r="S79" s="401"/>
      <c r="T79" s="401">
        <f>H79+M79</f>
        <v>0</v>
      </c>
      <c r="U79" s="2"/>
    </row>
    <row r="80" spans="1:21" ht="36.75" customHeight="1">
      <c r="A80" s="165"/>
      <c r="B80" s="166"/>
      <c r="C80" s="168"/>
      <c r="D80" s="560" t="s">
        <v>113</v>
      </c>
      <c r="E80" s="561"/>
      <c r="F80" s="561"/>
      <c r="G80" s="562"/>
      <c r="H80" s="422">
        <f>H81+H82+H83+H84</f>
        <v>7110060</v>
      </c>
      <c r="I80" s="422">
        <f aca="true" t="shared" si="15" ref="I80:T80">I81+I82+I83+I84</f>
        <v>7110060</v>
      </c>
      <c r="J80" s="422">
        <f t="shared" si="15"/>
        <v>0</v>
      </c>
      <c r="K80" s="422">
        <f t="shared" si="15"/>
        <v>0</v>
      </c>
      <c r="L80" s="422">
        <f t="shared" si="15"/>
        <v>0</v>
      </c>
      <c r="M80" s="422">
        <f t="shared" si="15"/>
        <v>1235600</v>
      </c>
      <c r="N80" s="422">
        <f t="shared" si="15"/>
        <v>1235600</v>
      </c>
      <c r="O80" s="422">
        <f t="shared" si="15"/>
        <v>0</v>
      </c>
      <c r="P80" s="422">
        <f t="shared" si="15"/>
        <v>0</v>
      </c>
      <c r="Q80" s="422">
        <f t="shared" si="15"/>
        <v>0</v>
      </c>
      <c r="R80" s="422">
        <f t="shared" si="15"/>
        <v>1235600</v>
      </c>
      <c r="S80" s="422" t="e">
        <f t="shared" si="15"/>
        <v>#REF!</v>
      </c>
      <c r="T80" s="422">
        <f t="shared" si="15"/>
        <v>8345660</v>
      </c>
      <c r="U80" s="2"/>
    </row>
    <row r="81" spans="1:21" ht="27.75">
      <c r="A81" s="189" t="s">
        <v>205</v>
      </c>
      <c r="B81" s="210">
        <v>9110</v>
      </c>
      <c r="C81" s="208" t="s">
        <v>114</v>
      </c>
      <c r="D81" s="647" t="s">
        <v>87</v>
      </c>
      <c r="E81" s="648"/>
      <c r="F81" s="648"/>
      <c r="G81" s="649"/>
      <c r="H81" s="400">
        <v>6433900</v>
      </c>
      <c r="I81" s="400">
        <v>6433900</v>
      </c>
      <c r="J81" s="401"/>
      <c r="K81" s="401"/>
      <c r="L81" s="401"/>
      <c r="M81" s="401"/>
      <c r="N81" s="401"/>
      <c r="O81" s="401"/>
      <c r="P81" s="401"/>
      <c r="Q81" s="401"/>
      <c r="R81" s="401"/>
      <c r="S81" s="401"/>
      <c r="T81" s="401">
        <f>H81+M81</f>
        <v>6433900</v>
      </c>
      <c r="U81" s="2"/>
    </row>
    <row r="82" spans="1:21" ht="71.25" customHeight="1" hidden="1">
      <c r="A82" s="189" t="s">
        <v>207</v>
      </c>
      <c r="B82" s="210">
        <v>9410</v>
      </c>
      <c r="C82" s="208" t="s">
        <v>114</v>
      </c>
      <c r="D82" s="542" t="s">
        <v>206</v>
      </c>
      <c r="E82" s="543"/>
      <c r="F82" s="543"/>
      <c r="G82" s="544"/>
      <c r="H82" s="400"/>
      <c r="I82" s="400"/>
      <c r="J82" s="400"/>
      <c r="K82" s="400"/>
      <c r="L82" s="400"/>
      <c r="M82" s="400"/>
      <c r="N82" s="400"/>
      <c r="O82" s="400"/>
      <c r="P82" s="400"/>
      <c r="Q82" s="400"/>
      <c r="R82" s="400"/>
      <c r="S82" s="400" t="e">
        <f>S83+#REF!</f>
        <v>#REF!</v>
      </c>
      <c r="T82" s="401">
        <f>H82+M82</f>
        <v>0</v>
      </c>
      <c r="U82" s="2"/>
    </row>
    <row r="83" spans="1:21" ht="37.5" customHeight="1">
      <c r="A83" s="189" t="s">
        <v>208</v>
      </c>
      <c r="B83" s="316">
        <v>9770</v>
      </c>
      <c r="C83" s="317" t="s">
        <v>114</v>
      </c>
      <c r="D83" s="533" t="s">
        <v>209</v>
      </c>
      <c r="E83" s="534"/>
      <c r="F83" s="534"/>
      <c r="G83" s="535"/>
      <c r="H83" s="400">
        <v>554660</v>
      </c>
      <c r="I83" s="400">
        <v>554660</v>
      </c>
      <c r="J83" s="406"/>
      <c r="K83" s="406"/>
      <c r="L83" s="406"/>
      <c r="M83" s="406">
        <v>1235600</v>
      </c>
      <c r="N83" s="406">
        <v>1235600</v>
      </c>
      <c r="O83" s="406"/>
      <c r="P83" s="406"/>
      <c r="Q83" s="406"/>
      <c r="R83" s="406">
        <v>1235600</v>
      </c>
      <c r="S83" s="406"/>
      <c r="T83" s="401">
        <f>H83+M83</f>
        <v>1790260</v>
      </c>
      <c r="U83" s="2"/>
    </row>
    <row r="84" spans="1:21" ht="54.75" customHeight="1">
      <c r="A84" s="189" t="s">
        <v>276</v>
      </c>
      <c r="B84" s="316">
        <v>9800</v>
      </c>
      <c r="C84" s="317" t="s">
        <v>114</v>
      </c>
      <c r="D84" s="521" t="s">
        <v>399</v>
      </c>
      <c r="E84" s="522"/>
      <c r="F84" s="522"/>
      <c r="G84" s="523"/>
      <c r="H84" s="400">
        <v>121500</v>
      </c>
      <c r="I84" s="400">
        <v>121500</v>
      </c>
      <c r="J84" s="406"/>
      <c r="K84" s="406"/>
      <c r="L84" s="406"/>
      <c r="M84" s="406"/>
      <c r="N84" s="406"/>
      <c r="O84" s="406"/>
      <c r="P84" s="406"/>
      <c r="Q84" s="406"/>
      <c r="R84" s="406"/>
      <c r="S84" s="406"/>
      <c r="T84" s="401">
        <f>H84+M84</f>
        <v>121500</v>
      </c>
      <c r="U84" s="2"/>
    </row>
    <row r="85" spans="1:21" ht="63.75" customHeight="1">
      <c r="A85" s="258" t="s">
        <v>250</v>
      </c>
      <c r="B85" s="264"/>
      <c r="C85" s="265"/>
      <c r="D85" s="635" t="s">
        <v>125</v>
      </c>
      <c r="E85" s="636"/>
      <c r="F85" s="636"/>
      <c r="G85" s="637"/>
      <c r="H85" s="422">
        <f>H86</f>
        <v>88232973</v>
      </c>
      <c r="I85" s="422">
        <f aca="true" t="shared" si="16" ref="I85:T85">I86</f>
        <v>88232973</v>
      </c>
      <c r="J85" s="422">
        <f t="shared" si="16"/>
        <v>59953900</v>
      </c>
      <c r="K85" s="422">
        <f t="shared" si="16"/>
        <v>6264750</v>
      </c>
      <c r="L85" s="422">
        <f t="shared" si="16"/>
        <v>0</v>
      </c>
      <c r="M85" s="422">
        <f t="shared" si="16"/>
        <v>22337880</v>
      </c>
      <c r="N85" s="422">
        <f t="shared" si="16"/>
        <v>18568880</v>
      </c>
      <c r="O85" s="422">
        <f t="shared" si="16"/>
        <v>3769000</v>
      </c>
      <c r="P85" s="422">
        <f t="shared" si="16"/>
        <v>0</v>
      </c>
      <c r="Q85" s="422">
        <f t="shared" si="16"/>
        <v>0</v>
      </c>
      <c r="R85" s="422">
        <f t="shared" si="16"/>
        <v>18568880</v>
      </c>
      <c r="S85" s="422">
        <f t="shared" si="16"/>
        <v>125000</v>
      </c>
      <c r="T85" s="422">
        <f t="shared" si="16"/>
        <v>110570853</v>
      </c>
      <c r="U85" s="2"/>
    </row>
    <row r="86" spans="1:21" ht="63.75" customHeight="1">
      <c r="A86" s="165" t="s">
        <v>251</v>
      </c>
      <c r="B86" s="166"/>
      <c r="C86" s="167"/>
      <c r="D86" s="635" t="s">
        <v>125</v>
      </c>
      <c r="E86" s="636"/>
      <c r="F86" s="636"/>
      <c r="G86" s="637"/>
      <c r="H86" s="422">
        <f>H89+H103+H105+H110+H115</f>
        <v>88232973</v>
      </c>
      <c r="I86" s="422">
        <f aca="true" t="shared" si="17" ref="I86:T86">I89+I103+I105+I110+I115</f>
        <v>88232973</v>
      </c>
      <c r="J86" s="422">
        <f t="shared" si="17"/>
        <v>59953900</v>
      </c>
      <c r="K86" s="422">
        <f t="shared" si="17"/>
        <v>6264750</v>
      </c>
      <c r="L86" s="422">
        <f t="shared" si="17"/>
        <v>0</v>
      </c>
      <c r="M86" s="422">
        <f t="shared" si="17"/>
        <v>22337880</v>
      </c>
      <c r="N86" s="422">
        <f t="shared" si="17"/>
        <v>18568880</v>
      </c>
      <c r="O86" s="422">
        <f t="shared" si="17"/>
        <v>3769000</v>
      </c>
      <c r="P86" s="422">
        <f t="shared" si="17"/>
        <v>0</v>
      </c>
      <c r="Q86" s="422">
        <f t="shared" si="17"/>
        <v>0</v>
      </c>
      <c r="R86" s="422">
        <f t="shared" si="17"/>
        <v>18568880</v>
      </c>
      <c r="S86" s="422">
        <f t="shared" si="17"/>
        <v>125000</v>
      </c>
      <c r="T86" s="422">
        <f t="shared" si="17"/>
        <v>110570853</v>
      </c>
      <c r="U86" s="2"/>
    </row>
    <row r="87" spans="1:21" s="112" customFormat="1" ht="63.75" customHeight="1" hidden="1">
      <c r="A87" s="110" t="s">
        <v>139</v>
      </c>
      <c r="B87" s="113" t="s">
        <v>140</v>
      </c>
      <c r="C87" s="93" t="s">
        <v>139</v>
      </c>
      <c r="D87" s="644" t="s">
        <v>141</v>
      </c>
      <c r="E87" s="645"/>
      <c r="F87" s="645"/>
      <c r="G87" s="646"/>
      <c r="H87" s="401">
        <f>H88</f>
        <v>0</v>
      </c>
      <c r="I87" s="401">
        <f aca="true" t="shared" si="18" ref="I87:T87">I88</f>
        <v>0</v>
      </c>
      <c r="J87" s="401">
        <f t="shared" si="18"/>
        <v>0</v>
      </c>
      <c r="K87" s="401">
        <f t="shared" si="18"/>
        <v>0</v>
      </c>
      <c r="L87" s="401">
        <f t="shared" si="18"/>
        <v>0</v>
      </c>
      <c r="M87" s="401">
        <f t="shared" si="18"/>
        <v>0</v>
      </c>
      <c r="N87" s="401">
        <f t="shared" si="18"/>
        <v>0</v>
      </c>
      <c r="O87" s="401">
        <f t="shared" si="18"/>
        <v>0</v>
      </c>
      <c r="P87" s="401">
        <f t="shared" si="18"/>
        <v>0</v>
      </c>
      <c r="Q87" s="401">
        <f t="shared" si="18"/>
        <v>0</v>
      </c>
      <c r="R87" s="401">
        <f t="shared" si="18"/>
        <v>0</v>
      </c>
      <c r="S87" s="401">
        <f t="shared" si="18"/>
        <v>0</v>
      </c>
      <c r="T87" s="401">
        <f t="shared" si="18"/>
        <v>0</v>
      </c>
      <c r="U87" s="111"/>
    </row>
    <row r="88" spans="1:21" s="112" customFormat="1" ht="77.25" customHeight="1" hidden="1">
      <c r="A88" s="110" t="s">
        <v>150</v>
      </c>
      <c r="B88" s="113" t="s">
        <v>114</v>
      </c>
      <c r="C88" s="93" t="s">
        <v>95</v>
      </c>
      <c r="D88" s="653" t="s">
        <v>151</v>
      </c>
      <c r="E88" s="654"/>
      <c r="F88" s="654"/>
      <c r="G88" s="655"/>
      <c r="H88" s="400"/>
      <c r="I88" s="400"/>
      <c r="J88" s="400"/>
      <c r="K88" s="401"/>
      <c r="L88" s="401"/>
      <c r="M88" s="401"/>
      <c r="N88" s="401"/>
      <c r="O88" s="401"/>
      <c r="P88" s="401"/>
      <c r="Q88" s="401"/>
      <c r="R88" s="401"/>
      <c r="S88" s="401"/>
      <c r="T88" s="401">
        <f>H88+M88</f>
        <v>0</v>
      </c>
      <c r="U88" s="111"/>
    </row>
    <row r="89" spans="1:21" ht="63.75" customHeight="1">
      <c r="A89" s="252" t="s">
        <v>139</v>
      </c>
      <c r="B89" s="266">
        <v>1000</v>
      </c>
      <c r="C89" s="254" t="s">
        <v>139</v>
      </c>
      <c r="D89" s="530" t="s">
        <v>143</v>
      </c>
      <c r="E89" s="531"/>
      <c r="F89" s="531"/>
      <c r="G89" s="532"/>
      <c r="H89" s="402">
        <f>H90+H91+H97+H98+H99+H100+H101+H102</f>
        <v>79125623</v>
      </c>
      <c r="I89" s="402">
        <f aca="true" t="shared" si="19" ref="I89:T89">I90+I91+I97+I98+I99+I100+I101+I102</f>
        <v>79125623</v>
      </c>
      <c r="J89" s="402">
        <f t="shared" si="19"/>
        <v>54703900</v>
      </c>
      <c r="K89" s="402">
        <f t="shared" si="19"/>
        <v>5577100</v>
      </c>
      <c r="L89" s="402">
        <f t="shared" si="19"/>
        <v>0</v>
      </c>
      <c r="M89" s="402">
        <f t="shared" si="19"/>
        <v>12182480</v>
      </c>
      <c r="N89" s="402">
        <f t="shared" si="19"/>
        <v>8474480</v>
      </c>
      <c r="O89" s="402">
        <f t="shared" si="19"/>
        <v>3708000</v>
      </c>
      <c r="P89" s="402">
        <f t="shared" si="19"/>
        <v>0</v>
      </c>
      <c r="Q89" s="402">
        <f t="shared" si="19"/>
        <v>0</v>
      </c>
      <c r="R89" s="402">
        <f t="shared" si="19"/>
        <v>8474480</v>
      </c>
      <c r="S89" s="402">
        <f t="shared" si="19"/>
        <v>125000</v>
      </c>
      <c r="T89" s="402">
        <f t="shared" si="19"/>
        <v>91308103</v>
      </c>
      <c r="U89" s="2"/>
    </row>
    <row r="90" spans="1:21" s="112" customFormat="1" ht="39" customHeight="1">
      <c r="A90" s="189" t="s">
        <v>252</v>
      </c>
      <c r="B90" s="206" t="s">
        <v>97</v>
      </c>
      <c r="C90" s="208" t="s">
        <v>98</v>
      </c>
      <c r="D90" s="568" t="s">
        <v>165</v>
      </c>
      <c r="E90" s="569"/>
      <c r="F90" s="569"/>
      <c r="G90" s="570"/>
      <c r="H90" s="400">
        <v>2470460</v>
      </c>
      <c r="I90" s="400">
        <v>2470460</v>
      </c>
      <c r="J90" s="400">
        <v>1588800</v>
      </c>
      <c r="K90" s="400">
        <v>192510</v>
      </c>
      <c r="L90" s="400"/>
      <c r="M90" s="400">
        <v>160000</v>
      </c>
      <c r="N90" s="400">
        <v>40000</v>
      </c>
      <c r="O90" s="400">
        <v>120000</v>
      </c>
      <c r="P90" s="400"/>
      <c r="Q90" s="400"/>
      <c r="R90" s="400">
        <v>40000</v>
      </c>
      <c r="S90" s="400">
        <v>125000</v>
      </c>
      <c r="T90" s="401">
        <f aca="true" t="shared" si="20" ref="T90:T99">H90+M90</f>
        <v>2630460</v>
      </c>
      <c r="U90" s="111"/>
    </row>
    <row r="91" spans="1:21" ht="81" customHeight="1">
      <c r="A91" s="189" t="s">
        <v>253</v>
      </c>
      <c r="B91" s="206" t="s">
        <v>99</v>
      </c>
      <c r="C91" s="208" t="s">
        <v>100</v>
      </c>
      <c r="D91" s="542" t="s">
        <v>458</v>
      </c>
      <c r="E91" s="543"/>
      <c r="F91" s="543"/>
      <c r="G91" s="544"/>
      <c r="H91" s="400">
        <f>H92+H93+H95+H96</f>
        <v>63783043</v>
      </c>
      <c r="I91" s="400">
        <f aca="true" t="shared" si="21" ref="I91:S91">I92+I93+I95+I96</f>
        <v>63783043</v>
      </c>
      <c r="J91" s="400">
        <f t="shared" si="21"/>
        <v>44302800</v>
      </c>
      <c r="K91" s="400">
        <f t="shared" si="21"/>
        <v>4674540</v>
      </c>
      <c r="L91" s="400">
        <f t="shared" si="21"/>
        <v>0</v>
      </c>
      <c r="M91" s="400">
        <f t="shared" si="21"/>
        <v>5206880</v>
      </c>
      <c r="N91" s="400">
        <f t="shared" si="21"/>
        <v>1700880</v>
      </c>
      <c r="O91" s="400">
        <f t="shared" si="21"/>
        <v>3506000</v>
      </c>
      <c r="P91" s="400">
        <f t="shared" si="21"/>
        <v>0</v>
      </c>
      <c r="Q91" s="400">
        <f t="shared" si="21"/>
        <v>0</v>
      </c>
      <c r="R91" s="400">
        <f t="shared" si="21"/>
        <v>1700880</v>
      </c>
      <c r="S91" s="400">
        <f t="shared" si="21"/>
        <v>0</v>
      </c>
      <c r="T91" s="401">
        <f t="shared" si="20"/>
        <v>68989923</v>
      </c>
      <c r="U91" s="2"/>
    </row>
    <row r="92" spans="1:21" ht="70.5" customHeight="1">
      <c r="A92" s="189"/>
      <c r="B92" s="318"/>
      <c r="C92" s="189"/>
      <c r="D92" s="542" t="s">
        <v>458</v>
      </c>
      <c r="E92" s="543"/>
      <c r="F92" s="543"/>
      <c r="G92" s="544"/>
      <c r="H92" s="400">
        <v>17960020</v>
      </c>
      <c r="I92" s="400">
        <v>17960020</v>
      </c>
      <c r="J92" s="406">
        <v>7129800</v>
      </c>
      <c r="K92" s="406">
        <v>4674540</v>
      </c>
      <c r="L92" s="406"/>
      <c r="M92" s="406">
        <v>5003600</v>
      </c>
      <c r="N92" s="406">
        <v>1497600</v>
      </c>
      <c r="O92" s="406">
        <v>3506000</v>
      </c>
      <c r="P92" s="406"/>
      <c r="Q92" s="406"/>
      <c r="R92" s="406">
        <v>1497600</v>
      </c>
      <c r="S92" s="406"/>
      <c r="T92" s="401">
        <f t="shared" si="20"/>
        <v>22963620</v>
      </c>
      <c r="U92" s="2"/>
    </row>
    <row r="93" spans="1:21" ht="86.25" customHeight="1">
      <c r="A93" s="189"/>
      <c r="B93" s="390"/>
      <c r="C93" s="391"/>
      <c r="D93" s="539" t="s">
        <v>467</v>
      </c>
      <c r="E93" s="540"/>
      <c r="F93" s="540"/>
      <c r="G93" s="541"/>
      <c r="H93" s="403">
        <v>45222000</v>
      </c>
      <c r="I93" s="403">
        <v>45222000</v>
      </c>
      <c r="J93" s="403">
        <v>37068100</v>
      </c>
      <c r="K93" s="403"/>
      <c r="L93" s="403"/>
      <c r="M93" s="403"/>
      <c r="N93" s="403"/>
      <c r="O93" s="403"/>
      <c r="P93" s="403"/>
      <c r="Q93" s="403"/>
      <c r="R93" s="403"/>
      <c r="S93" s="403"/>
      <c r="T93" s="404">
        <f>H93+M93</f>
        <v>45222000</v>
      </c>
      <c r="U93" s="2"/>
    </row>
    <row r="94" spans="1:21" ht="116.25" customHeight="1">
      <c r="A94" s="189"/>
      <c r="B94" s="390"/>
      <c r="C94" s="391"/>
      <c r="D94" s="539" t="s">
        <v>507</v>
      </c>
      <c r="E94" s="540"/>
      <c r="F94" s="540"/>
      <c r="G94" s="541"/>
      <c r="H94" s="403"/>
      <c r="I94" s="403"/>
      <c r="J94" s="403"/>
      <c r="K94" s="403"/>
      <c r="L94" s="403"/>
      <c r="M94" s="403">
        <v>1000000</v>
      </c>
      <c r="N94" s="403">
        <v>1000000</v>
      </c>
      <c r="O94" s="403"/>
      <c r="P94" s="403"/>
      <c r="Q94" s="403"/>
      <c r="R94" s="403">
        <v>1000000</v>
      </c>
      <c r="S94" s="403"/>
      <c r="T94" s="404">
        <f>H94+M94</f>
        <v>1000000</v>
      </c>
      <c r="U94" s="2"/>
    </row>
    <row r="95" spans="1:21" ht="133.5" customHeight="1">
      <c r="A95" s="189"/>
      <c r="B95" s="390"/>
      <c r="C95" s="391"/>
      <c r="D95" s="539" t="s">
        <v>468</v>
      </c>
      <c r="E95" s="540"/>
      <c r="F95" s="540"/>
      <c r="G95" s="541"/>
      <c r="H95" s="403">
        <v>180000</v>
      </c>
      <c r="I95" s="403">
        <v>180000</v>
      </c>
      <c r="J95" s="403">
        <v>104900</v>
      </c>
      <c r="K95" s="403"/>
      <c r="L95" s="403"/>
      <c r="M95" s="403">
        <v>74400</v>
      </c>
      <c r="N95" s="403">
        <v>74400</v>
      </c>
      <c r="O95" s="403"/>
      <c r="P95" s="403"/>
      <c r="Q95" s="403"/>
      <c r="R95" s="403">
        <v>74400</v>
      </c>
      <c r="S95" s="403"/>
      <c r="T95" s="404">
        <f t="shared" si="20"/>
        <v>254400</v>
      </c>
      <c r="U95" s="2"/>
    </row>
    <row r="96" spans="1:21" ht="152.25" customHeight="1">
      <c r="A96" s="189"/>
      <c r="B96" s="390"/>
      <c r="C96" s="391"/>
      <c r="D96" s="539" t="s">
        <v>489</v>
      </c>
      <c r="E96" s="540"/>
      <c r="F96" s="540"/>
      <c r="G96" s="541"/>
      <c r="H96" s="403">
        <v>421023</v>
      </c>
      <c r="I96" s="403">
        <v>421023</v>
      </c>
      <c r="J96" s="403"/>
      <c r="K96" s="403"/>
      <c r="L96" s="403"/>
      <c r="M96" s="403">
        <v>128880</v>
      </c>
      <c r="N96" s="403">
        <v>128880</v>
      </c>
      <c r="O96" s="403"/>
      <c r="P96" s="403"/>
      <c r="Q96" s="403"/>
      <c r="R96" s="403">
        <v>128880</v>
      </c>
      <c r="S96" s="403"/>
      <c r="T96" s="404">
        <f t="shared" si="20"/>
        <v>549903</v>
      </c>
      <c r="U96" s="2"/>
    </row>
    <row r="97" spans="1:21" ht="75" customHeight="1">
      <c r="A97" s="189" t="s">
        <v>254</v>
      </c>
      <c r="B97" s="318">
        <v>1090</v>
      </c>
      <c r="C97" s="189" t="s">
        <v>126</v>
      </c>
      <c r="D97" s="521" t="s">
        <v>459</v>
      </c>
      <c r="E97" s="522"/>
      <c r="F97" s="522"/>
      <c r="G97" s="523"/>
      <c r="H97" s="406">
        <v>2878490</v>
      </c>
      <c r="I97" s="406">
        <v>2878490</v>
      </c>
      <c r="J97" s="406">
        <v>1831200</v>
      </c>
      <c r="K97" s="406">
        <v>248420</v>
      </c>
      <c r="L97" s="406"/>
      <c r="M97" s="406">
        <v>1000</v>
      </c>
      <c r="N97" s="406"/>
      <c r="O97" s="406">
        <v>1000</v>
      </c>
      <c r="P97" s="406"/>
      <c r="Q97" s="406"/>
      <c r="R97" s="406"/>
      <c r="S97" s="406"/>
      <c r="T97" s="401">
        <f t="shared" si="20"/>
        <v>2879490</v>
      </c>
      <c r="U97" s="2"/>
    </row>
    <row r="98" spans="1:21" ht="55.5" customHeight="1">
      <c r="A98" s="189" t="s">
        <v>255</v>
      </c>
      <c r="B98" s="318">
        <v>1100</v>
      </c>
      <c r="C98" s="189" t="s">
        <v>126</v>
      </c>
      <c r="D98" s="521" t="s">
        <v>460</v>
      </c>
      <c r="E98" s="522"/>
      <c r="F98" s="522"/>
      <c r="G98" s="523"/>
      <c r="H98" s="400">
        <v>4699020</v>
      </c>
      <c r="I98" s="400">
        <v>4699020</v>
      </c>
      <c r="J98" s="406">
        <v>3324900</v>
      </c>
      <c r="K98" s="406">
        <v>287370</v>
      </c>
      <c r="L98" s="406"/>
      <c r="M98" s="406">
        <v>80000</v>
      </c>
      <c r="N98" s="406"/>
      <c r="O98" s="406">
        <v>80000</v>
      </c>
      <c r="P98" s="406"/>
      <c r="Q98" s="406"/>
      <c r="R98" s="406"/>
      <c r="S98" s="406"/>
      <c r="T98" s="401">
        <f t="shared" si="20"/>
        <v>4779020</v>
      </c>
      <c r="U98" s="2"/>
    </row>
    <row r="99" spans="1:21" ht="60" customHeight="1">
      <c r="A99" s="189" t="s">
        <v>256</v>
      </c>
      <c r="B99" s="318">
        <v>1150</v>
      </c>
      <c r="C99" s="189" t="s">
        <v>128</v>
      </c>
      <c r="D99" s="521" t="s">
        <v>461</v>
      </c>
      <c r="E99" s="522"/>
      <c r="F99" s="522"/>
      <c r="G99" s="523"/>
      <c r="H99" s="406">
        <v>675640</v>
      </c>
      <c r="I99" s="406">
        <v>675640</v>
      </c>
      <c r="J99" s="406">
        <v>519000</v>
      </c>
      <c r="K99" s="406">
        <v>26640</v>
      </c>
      <c r="L99" s="406"/>
      <c r="M99" s="423"/>
      <c r="N99" s="423"/>
      <c r="O99" s="406"/>
      <c r="P99" s="406"/>
      <c r="Q99" s="406"/>
      <c r="R99" s="406"/>
      <c r="S99" s="406"/>
      <c r="T99" s="401">
        <f t="shared" si="20"/>
        <v>675640</v>
      </c>
      <c r="U99" s="2"/>
    </row>
    <row r="100" spans="1:21" ht="41.25" customHeight="1">
      <c r="A100" s="189" t="s">
        <v>257</v>
      </c>
      <c r="B100" s="318">
        <v>1161</v>
      </c>
      <c r="C100" s="189" t="s">
        <v>128</v>
      </c>
      <c r="D100" s="521" t="s">
        <v>217</v>
      </c>
      <c r="E100" s="522"/>
      <c r="F100" s="522"/>
      <c r="G100" s="523"/>
      <c r="H100" s="406">
        <v>4376970</v>
      </c>
      <c r="I100" s="406">
        <v>4376970</v>
      </c>
      <c r="J100" s="406">
        <v>3137200</v>
      </c>
      <c r="K100" s="406">
        <v>147620</v>
      </c>
      <c r="L100" s="406"/>
      <c r="M100" s="406">
        <v>1000</v>
      </c>
      <c r="N100" s="406"/>
      <c r="O100" s="406">
        <v>1000</v>
      </c>
      <c r="P100" s="406"/>
      <c r="Q100" s="406"/>
      <c r="R100" s="406"/>
      <c r="S100" s="406"/>
      <c r="T100" s="401">
        <f>H100+M100</f>
        <v>4377970</v>
      </c>
      <c r="U100" s="2"/>
    </row>
    <row r="101" spans="1:21" ht="41.25" customHeight="1">
      <c r="A101" s="189" t="s">
        <v>258</v>
      </c>
      <c r="B101" s="318">
        <v>1162</v>
      </c>
      <c r="C101" s="189" t="s">
        <v>128</v>
      </c>
      <c r="D101" s="521" t="s">
        <v>218</v>
      </c>
      <c r="E101" s="522"/>
      <c r="F101" s="522"/>
      <c r="G101" s="523"/>
      <c r="H101" s="406">
        <v>242000</v>
      </c>
      <c r="I101" s="406">
        <v>242000</v>
      </c>
      <c r="J101" s="406"/>
      <c r="K101" s="406"/>
      <c r="L101" s="406"/>
      <c r="M101" s="406">
        <v>1833600</v>
      </c>
      <c r="N101" s="406">
        <v>1833600</v>
      </c>
      <c r="O101" s="406"/>
      <c r="P101" s="406"/>
      <c r="Q101" s="406"/>
      <c r="R101" s="406">
        <v>1833600</v>
      </c>
      <c r="S101" s="406"/>
      <c r="T101" s="401">
        <f>H101+M101</f>
        <v>2075600</v>
      </c>
      <c r="U101" s="2"/>
    </row>
    <row r="102" spans="1:21" ht="56.25" customHeight="1">
      <c r="A102" s="189" t="s">
        <v>509</v>
      </c>
      <c r="B102" s="316">
        <v>1180</v>
      </c>
      <c r="C102" s="317" t="s">
        <v>128</v>
      </c>
      <c r="D102" s="521" t="s">
        <v>510</v>
      </c>
      <c r="E102" s="522"/>
      <c r="F102" s="522"/>
      <c r="G102" s="523"/>
      <c r="H102" s="406"/>
      <c r="I102" s="406"/>
      <c r="J102" s="406"/>
      <c r="K102" s="406"/>
      <c r="L102" s="406"/>
      <c r="M102" s="406">
        <v>4900000</v>
      </c>
      <c r="N102" s="406">
        <v>4900000</v>
      </c>
      <c r="O102" s="406"/>
      <c r="P102" s="406"/>
      <c r="Q102" s="406"/>
      <c r="R102" s="406">
        <v>4900000</v>
      </c>
      <c r="S102" s="406"/>
      <c r="T102" s="401">
        <f>H102+M102</f>
        <v>4900000</v>
      </c>
      <c r="U102" s="2"/>
    </row>
    <row r="103" spans="1:21" ht="41.25" customHeight="1">
      <c r="A103" s="252" t="s">
        <v>139</v>
      </c>
      <c r="B103" s="266">
        <v>3000</v>
      </c>
      <c r="C103" s="254" t="s">
        <v>139</v>
      </c>
      <c r="D103" s="530" t="s">
        <v>145</v>
      </c>
      <c r="E103" s="531"/>
      <c r="F103" s="531"/>
      <c r="G103" s="532"/>
      <c r="H103" s="402">
        <f>H104</f>
        <v>294000</v>
      </c>
      <c r="I103" s="402">
        <f aca="true" t="shared" si="22" ref="I103:T103">I104</f>
        <v>294000</v>
      </c>
      <c r="J103" s="402">
        <f t="shared" si="22"/>
        <v>0</v>
      </c>
      <c r="K103" s="402">
        <f t="shared" si="22"/>
        <v>0</v>
      </c>
      <c r="L103" s="402">
        <f t="shared" si="22"/>
        <v>0</v>
      </c>
      <c r="M103" s="402">
        <f t="shared" si="22"/>
        <v>0</v>
      </c>
      <c r="N103" s="402">
        <f t="shared" si="22"/>
        <v>0</v>
      </c>
      <c r="O103" s="402">
        <f t="shared" si="22"/>
        <v>0</v>
      </c>
      <c r="P103" s="402">
        <f t="shared" si="22"/>
        <v>0</v>
      </c>
      <c r="Q103" s="402">
        <f t="shared" si="22"/>
        <v>0</v>
      </c>
      <c r="R103" s="402">
        <f t="shared" si="22"/>
        <v>0</v>
      </c>
      <c r="S103" s="402">
        <f t="shared" si="22"/>
        <v>0</v>
      </c>
      <c r="T103" s="402">
        <f t="shared" si="22"/>
        <v>294000</v>
      </c>
      <c r="U103" s="2"/>
    </row>
    <row r="104" spans="1:21" ht="91.5" customHeight="1">
      <c r="A104" s="189" t="s">
        <v>442</v>
      </c>
      <c r="B104" s="318">
        <v>3140</v>
      </c>
      <c r="C104" s="189" t="s">
        <v>443</v>
      </c>
      <c r="D104" s="641" t="s">
        <v>444</v>
      </c>
      <c r="E104" s="642"/>
      <c r="F104" s="642"/>
      <c r="G104" s="643"/>
      <c r="H104" s="406">
        <v>294000</v>
      </c>
      <c r="I104" s="406">
        <v>294000</v>
      </c>
      <c r="J104" s="406"/>
      <c r="K104" s="406"/>
      <c r="L104" s="406"/>
      <c r="M104" s="406"/>
      <c r="N104" s="406"/>
      <c r="O104" s="406"/>
      <c r="P104" s="406"/>
      <c r="Q104" s="406"/>
      <c r="R104" s="406"/>
      <c r="S104" s="406"/>
      <c r="T104" s="401">
        <f>H104+M104</f>
        <v>294000</v>
      </c>
      <c r="U104" s="2"/>
    </row>
    <row r="105" spans="1:21" ht="41.25" customHeight="1">
      <c r="A105" s="267" t="s">
        <v>139</v>
      </c>
      <c r="B105" s="268">
        <v>4000</v>
      </c>
      <c r="C105" s="267" t="s">
        <v>139</v>
      </c>
      <c r="D105" s="530" t="s">
        <v>149</v>
      </c>
      <c r="E105" s="531"/>
      <c r="F105" s="531"/>
      <c r="G105" s="532"/>
      <c r="H105" s="402">
        <f aca="true" t="shared" si="23" ref="H105:T105">H106+H107+H108+H109</f>
        <v>7092350</v>
      </c>
      <c r="I105" s="402">
        <f t="shared" si="23"/>
        <v>7092350</v>
      </c>
      <c r="J105" s="402">
        <f t="shared" si="23"/>
        <v>4250000</v>
      </c>
      <c r="K105" s="402">
        <f t="shared" si="23"/>
        <v>687650</v>
      </c>
      <c r="L105" s="402">
        <f t="shared" si="23"/>
        <v>0</v>
      </c>
      <c r="M105" s="402">
        <f t="shared" si="23"/>
        <v>61000</v>
      </c>
      <c r="N105" s="402">
        <f t="shared" si="23"/>
        <v>0</v>
      </c>
      <c r="O105" s="402">
        <f t="shared" si="23"/>
        <v>61000</v>
      </c>
      <c r="P105" s="402">
        <f t="shared" si="23"/>
        <v>0</v>
      </c>
      <c r="Q105" s="402">
        <f t="shared" si="23"/>
        <v>0</v>
      </c>
      <c r="R105" s="402">
        <f t="shared" si="23"/>
        <v>0</v>
      </c>
      <c r="S105" s="402">
        <f t="shared" si="23"/>
        <v>0</v>
      </c>
      <c r="T105" s="402">
        <f t="shared" si="23"/>
        <v>7153350</v>
      </c>
      <c r="U105" s="2"/>
    </row>
    <row r="106" spans="1:21" s="112" customFormat="1" ht="41.25" customHeight="1">
      <c r="A106" s="205" t="s">
        <v>340</v>
      </c>
      <c r="B106" s="297">
        <v>4030</v>
      </c>
      <c r="C106" s="205" t="s">
        <v>219</v>
      </c>
      <c r="D106" s="527" t="s">
        <v>341</v>
      </c>
      <c r="E106" s="528"/>
      <c r="F106" s="528"/>
      <c r="G106" s="529"/>
      <c r="H106" s="400">
        <v>1803740</v>
      </c>
      <c r="I106" s="400">
        <v>1803740</v>
      </c>
      <c r="J106" s="400">
        <v>980000</v>
      </c>
      <c r="K106" s="400">
        <v>164340</v>
      </c>
      <c r="L106" s="400"/>
      <c r="M106" s="400">
        <v>14000</v>
      </c>
      <c r="N106" s="400"/>
      <c r="O106" s="400">
        <v>14000</v>
      </c>
      <c r="P106" s="400"/>
      <c r="Q106" s="400"/>
      <c r="R106" s="400"/>
      <c r="S106" s="400"/>
      <c r="T106" s="401">
        <f aca="true" t="shared" si="24" ref="T106:T114">H106+M106</f>
        <v>1817740</v>
      </c>
      <c r="U106" s="111"/>
    </row>
    <row r="107" spans="1:21" ht="41.25" customHeight="1">
      <c r="A107" s="189" t="s">
        <v>259</v>
      </c>
      <c r="B107" s="318">
        <v>4040</v>
      </c>
      <c r="C107" s="189" t="s">
        <v>219</v>
      </c>
      <c r="D107" s="521" t="s">
        <v>220</v>
      </c>
      <c r="E107" s="522"/>
      <c r="F107" s="522"/>
      <c r="G107" s="523"/>
      <c r="H107" s="406">
        <v>840350</v>
      </c>
      <c r="I107" s="406">
        <v>840350</v>
      </c>
      <c r="J107" s="406">
        <v>500000</v>
      </c>
      <c r="K107" s="406">
        <v>44950</v>
      </c>
      <c r="L107" s="406"/>
      <c r="M107" s="406">
        <v>12000</v>
      </c>
      <c r="N107" s="406"/>
      <c r="O107" s="406">
        <v>12000</v>
      </c>
      <c r="P107" s="406"/>
      <c r="Q107" s="406"/>
      <c r="R107" s="406"/>
      <c r="S107" s="406"/>
      <c r="T107" s="401">
        <f t="shared" si="24"/>
        <v>852350</v>
      </c>
      <c r="U107" s="2"/>
    </row>
    <row r="108" spans="1:21" ht="63.75" customHeight="1">
      <c r="A108" s="189" t="s">
        <v>260</v>
      </c>
      <c r="B108" s="318">
        <v>4060</v>
      </c>
      <c r="C108" s="189" t="s">
        <v>105</v>
      </c>
      <c r="D108" s="521" t="s">
        <v>221</v>
      </c>
      <c r="E108" s="522"/>
      <c r="F108" s="522"/>
      <c r="G108" s="523"/>
      <c r="H108" s="406">
        <v>4205260</v>
      </c>
      <c r="I108" s="406">
        <v>4205260</v>
      </c>
      <c r="J108" s="406">
        <v>2770000</v>
      </c>
      <c r="K108" s="406">
        <v>478360</v>
      </c>
      <c r="L108" s="406"/>
      <c r="M108" s="406">
        <v>35000</v>
      </c>
      <c r="N108" s="406"/>
      <c r="O108" s="406">
        <v>35000</v>
      </c>
      <c r="P108" s="406"/>
      <c r="Q108" s="406"/>
      <c r="R108" s="406"/>
      <c r="S108" s="406"/>
      <c r="T108" s="401">
        <f t="shared" si="24"/>
        <v>4240260</v>
      </c>
      <c r="U108" s="2"/>
    </row>
    <row r="109" spans="1:21" ht="41.25" customHeight="1">
      <c r="A109" s="189" t="s">
        <v>261</v>
      </c>
      <c r="B109" s="318">
        <v>4082</v>
      </c>
      <c r="C109" s="189" t="s">
        <v>214</v>
      </c>
      <c r="D109" s="527" t="s">
        <v>215</v>
      </c>
      <c r="E109" s="528"/>
      <c r="F109" s="528"/>
      <c r="G109" s="529"/>
      <c r="H109" s="406">
        <v>243000</v>
      </c>
      <c r="I109" s="406">
        <v>243000</v>
      </c>
      <c r="J109" s="406"/>
      <c r="K109" s="406"/>
      <c r="L109" s="406"/>
      <c r="M109" s="406"/>
      <c r="N109" s="406"/>
      <c r="O109" s="406"/>
      <c r="P109" s="406"/>
      <c r="Q109" s="406"/>
      <c r="R109" s="406"/>
      <c r="S109" s="406"/>
      <c r="T109" s="401">
        <f t="shared" si="24"/>
        <v>243000</v>
      </c>
      <c r="U109" s="2"/>
    </row>
    <row r="110" spans="1:21" s="1" customFormat="1" ht="41.25" customHeight="1">
      <c r="A110" s="252" t="s">
        <v>139</v>
      </c>
      <c r="B110" s="269">
        <v>5000</v>
      </c>
      <c r="C110" s="252" t="s">
        <v>139</v>
      </c>
      <c r="D110" s="530" t="s">
        <v>146</v>
      </c>
      <c r="E110" s="531"/>
      <c r="F110" s="531"/>
      <c r="G110" s="532"/>
      <c r="H110" s="402">
        <f>H111+H112+H113+H114</f>
        <v>1721000</v>
      </c>
      <c r="I110" s="402">
        <f aca="true" t="shared" si="25" ref="I110:T110">I111+I112+I113+I114</f>
        <v>1721000</v>
      </c>
      <c r="J110" s="402">
        <f t="shared" si="25"/>
        <v>1000000</v>
      </c>
      <c r="K110" s="402">
        <f t="shared" si="25"/>
        <v>0</v>
      </c>
      <c r="L110" s="402">
        <f t="shared" si="25"/>
        <v>0</v>
      </c>
      <c r="M110" s="402">
        <f t="shared" si="25"/>
        <v>0</v>
      </c>
      <c r="N110" s="402">
        <f t="shared" si="25"/>
        <v>0</v>
      </c>
      <c r="O110" s="402">
        <f t="shared" si="25"/>
        <v>0</v>
      </c>
      <c r="P110" s="402">
        <f t="shared" si="25"/>
        <v>0</v>
      </c>
      <c r="Q110" s="402">
        <f t="shared" si="25"/>
        <v>0</v>
      </c>
      <c r="R110" s="402">
        <f t="shared" si="25"/>
        <v>0</v>
      </c>
      <c r="S110" s="402">
        <f t="shared" si="25"/>
        <v>0</v>
      </c>
      <c r="T110" s="402">
        <f t="shared" si="25"/>
        <v>1721000</v>
      </c>
      <c r="U110" s="3"/>
    </row>
    <row r="111" spans="1:21" s="1" customFormat="1" ht="62.25" customHeight="1">
      <c r="A111" s="189" t="s">
        <v>262</v>
      </c>
      <c r="B111" s="318">
        <v>5011</v>
      </c>
      <c r="C111" s="189" t="s">
        <v>106</v>
      </c>
      <c r="D111" s="521" t="s">
        <v>222</v>
      </c>
      <c r="E111" s="522"/>
      <c r="F111" s="522"/>
      <c r="G111" s="523"/>
      <c r="H111" s="406">
        <v>227500</v>
      </c>
      <c r="I111" s="406">
        <v>227500</v>
      </c>
      <c r="J111" s="406"/>
      <c r="K111" s="406"/>
      <c r="L111" s="406"/>
      <c r="M111" s="406"/>
      <c r="N111" s="406"/>
      <c r="O111" s="406"/>
      <c r="P111" s="406"/>
      <c r="Q111" s="406"/>
      <c r="R111" s="406"/>
      <c r="S111" s="423"/>
      <c r="T111" s="401">
        <f t="shared" si="24"/>
        <v>227500</v>
      </c>
      <c r="U111" s="3"/>
    </row>
    <row r="112" spans="1:21" s="1" customFormat="1" ht="54" customHeight="1">
      <c r="A112" s="189" t="s">
        <v>263</v>
      </c>
      <c r="B112" s="318">
        <v>5012</v>
      </c>
      <c r="C112" s="189" t="s">
        <v>106</v>
      </c>
      <c r="D112" s="521" t="s">
        <v>223</v>
      </c>
      <c r="E112" s="522"/>
      <c r="F112" s="522"/>
      <c r="G112" s="523"/>
      <c r="H112" s="406">
        <v>72500</v>
      </c>
      <c r="I112" s="406">
        <v>72500</v>
      </c>
      <c r="J112" s="406"/>
      <c r="K112" s="406"/>
      <c r="L112" s="406"/>
      <c r="M112" s="406"/>
      <c r="N112" s="406"/>
      <c r="O112" s="406"/>
      <c r="P112" s="406"/>
      <c r="Q112" s="406"/>
      <c r="R112" s="406"/>
      <c r="S112" s="423"/>
      <c r="T112" s="401">
        <f t="shared" si="24"/>
        <v>72500</v>
      </c>
      <c r="U112" s="3"/>
    </row>
    <row r="113" spans="1:21" ht="73.5" customHeight="1">
      <c r="A113" s="189" t="s">
        <v>264</v>
      </c>
      <c r="B113" s="318">
        <v>5031</v>
      </c>
      <c r="C113" s="189" t="s">
        <v>106</v>
      </c>
      <c r="D113" s="521" t="s">
        <v>224</v>
      </c>
      <c r="E113" s="522"/>
      <c r="F113" s="522"/>
      <c r="G113" s="523"/>
      <c r="H113" s="406">
        <v>1421000</v>
      </c>
      <c r="I113" s="406">
        <v>1421000</v>
      </c>
      <c r="J113" s="406">
        <v>1000000</v>
      </c>
      <c r="K113" s="406"/>
      <c r="L113" s="406"/>
      <c r="M113" s="406"/>
      <c r="N113" s="406"/>
      <c r="O113" s="406"/>
      <c r="P113" s="406"/>
      <c r="Q113" s="406"/>
      <c r="R113" s="406"/>
      <c r="S113" s="406"/>
      <c r="T113" s="401">
        <f t="shared" si="24"/>
        <v>1421000</v>
      </c>
      <c r="U113" s="2"/>
    </row>
    <row r="114" spans="1:21" ht="73.5" customHeight="1" hidden="1">
      <c r="A114" s="189" t="s">
        <v>400</v>
      </c>
      <c r="B114" s="318">
        <v>5045</v>
      </c>
      <c r="C114" s="189" t="s">
        <v>106</v>
      </c>
      <c r="D114" s="638" t="s">
        <v>401</v>
      </c>
      <c r="E114" s="639"/>
      <c r="F114" s="639"/>
      <c r="G114" s="640"/>
      <c r="H114" s="406"/>
      <c r="I114" s="406"/>
      <c r="J114" s="406"/>
      <c r="K114" s="406"/>
      <c r="L114" s="406"/>
      <c r="M114" s="406"/>
      <c r="N114" s="406"/>
      <c r="O114" s="406"/>
      <c r="P114" s="406"/>
      <c r="Q114" s="406"/>
      <c r="R114" s="406"/>
      <c r="S114" s="406"/>
      <c r="T114" s="401">
        <f t="shared" si="24"/>
        <v>0</v>
      </c>
      <c r="U114" s="2"/>
    </row>
    <row r="115" spans="1:21" ht="73.5" customHeight="1">
      <c r="A115" s="252" t="s">
        <v>139</v>
      </c>
      <c r="B115" s="269">
        <v>7000</v>
      </c>
      <c r="C115" s="252" t="s">
        <v>139</v>
      </c>
      <c r="D115" s="520" t="s">
        <v>179</v>
      </c>
      <c r="E115" s="520"/>
      <c r="F115" s="520"/>
      <c r="G115" s="520"/>
      <c r="H115" s="402">
        <f>H117+H120</f>
        <v>0</v>
      </c>
      <c r="I115" s="402">
        <f>I117+I120</f>
        <v>0</v>
      </c>
      <c r="J115" s="402">
        <f>J117+J120</f>
        <v>0</v>
      </c>
      <c r="K115" s="402">
        <f>K117+K120</f>
        <v>0</v>
      </c>
      <c r="L115" s="402">
        <f>L117+L120</f>
        <v>0</v>
      </c>
      <c r="M115" s="402">
        <f aca="true" t="shared" si="26" ref="M115:T115">SUM(M117:M120)</f>
        <v>10094400</v>
      </c>
      <c r="N115" s="402">
        <f t="shared" si="26"/>
        <v>10094400</v>
      </c>
      <c r="O115" s="402">
        <f t="shared" si="26"/>
        <v>0</v>
      </c>
      <c r="P115" s="402">
        <f t="shared" si="26"/>
        <v>0</v>
      </c>
      <c r="Q115" s="402">
        <f t="shared" si="26"/>
        <v>0</v>
      </c>
      <c r="R115" s="402">
        <f t="shared" si="26"/>
        <v>10094400</v>
      </c>
      <c r="S115" s="402">
        <f t="shared" si="26"/>
        <v>0</v>
      </c>
      <c r="T115" s="402">
        <f t="shared" si="26"/>
        <v>10094400</v>
      </c>
      <c r="U115" s="2"/>
    </row>
    <row r="116" spans="1:21" ht="51" customHeight="1" hidden="1">
      <c r="A116" s="310" t="s">
        <v>265</v>
      </c>
      <c r="B116" s="311" t="s">
        <v>186</v>
      </c>
      <c r="C116" s="311"/>
      <c r="D116" s="524" t="s">
        <v>225</v>
      </c>
      <c r="E116" s="525"/>
      <c r="F116" s="525"/>
      <c r="G116" s="526"/>
      <c r="H116" s="424">
        <f>H117</f>
        <v>0</v>
      </c>
      <c r="I116" s="424">
        <f>I117</f>
        <v>0</v>
      </c>
      <c r="J116" s="424">
        <f>J117</f>
        <v>0</v>
      </c>
      <c r="K116" s="424">
        <f>K117</f>
        <v>0</v>
      </c>
      <c r="L116" s="424">
        <f>L117</f>
        <v>0</v>
      </c>
      <c r="M116" s="424">
        <f aca="true" t="shared" si="27" ref="M116:R116">M117+M118</f>
        <v>5743900</v>
      </c>
      <c r="N116" s="424">
        <f>N117+N118</f>
        <v>5743900</v>
      </c>
      <c r="O116" s="424">
        <f t="shared" si="27"/>
        <v>0</v>
      </c>
      <c r="P116" s="424">
        <f t="shared" si="27"/>
        <v>0</v>
      </c>
      <c r="Q116" s="424">
        <f t="shared" si="27"/>
        <v>0</v>
      </c>
      <c r="R116" s="424">
        <f t="shared" si="27"/>
        <v>5743900</v>
      </c>
      <c r="S116" s="425"/>
      <c r="T116" s="408">
        <f>H116+M116</f>
        <v>5743900</v>
      </c>
      <c r="U116" s="2"/>
    </row>
    <row r="117" spans="1:21" ht="38.25" customHeight="1">
      <c r="A117" s="189" t="s">
        <v>266</v>
      </c>
      <c r="B117" s="205" t="s">
        <v>226</v>
      </c>
      <c r="C117" s="205" t="s">
        <v>108</v>
      </c>
      <c r="D117" s="519" t="s">
        <v>227</v>
      </c>
      <c r="E117" s="519"/>
      <c r="F117" s="519"/>
      <c r="G117" s="519"/>
      <c r="H117" s="406"/>
      <c r="I117" s="406"/>
      <c r="J117" s="406"/>
      <c r="K117" s="406"/>
      <c r="L117" s="406"/>
      <c r="M117" s="406">
        <v>5530000</v>
      </c>
      <c r="N117" s="406">
        <v>5530000</v>
      </c>
      <c r="O117" s="406"/>
      <c r="P117" s="406"/>
      <c r="Q117" s="406"/>
      <c r="R117" s="406">
        <v>5530000</v>
      </c>
      <c r="S117" s="406"/>
      <c r="T117" s="401">
        <f>H117+M117</f>
        <v>5530000</v>
      </c>
      <c r="U117" s="2"/>
    </row>
    <row r="118" spans="1:21" ht="53.25" customHeight="1">
      <c r="A118" s="189" t="s">
        <v>323</v>
      </c>
      <c r="B118" s="205" t="s">
        <v>324</v>
      </c>
      <c r="C118" s="205" t="s">
        <v>108</v>
      </c>
      <c r="D118" s="519" t="s">
        <v>394</v>
      </c>
      <c r="E118" s="519"/>
      <c r="F118" s="519"/>
      <c r="G118" s="519"/>
      <c r="H118" s="406"/>
      <c r="I118" s="406"/>
      <c r="J118" s="406"/>
      <c r="K118" s="406"/>
      <c r="L118" s="406"/>
      <c r="M118" s="406">
        <v>213900</v>
      </c>
      <c r="N118" s="406">
        <v>213900</v>
      </c>
      <c r="O118" s="406"/>
      <c r="P118" s="406"/>
      <c r="Q118" s="406"/>
      <c r="R118" s="406">
        <v>213900</v>
      </c>
      <c r="S118" s="406"/>
      <c r="T118" s="401">
        <f>H118+M118</f>
        <v>213900</v>
      </c>
      <c r="U118" s="2"/>
    </row>
    <row r="119" spans="1:21" ht="72" customHeight="1">
      <c r="A119" s="189" t="s">
        <v>316</v>
      </c>
      <c r="B119" s="205" t="s">
        <v>317</v>
      </c>
      <c r="C119" s="205" t="s">
        <v>107</v>
      </c>
      <c r="D119" s="519" t="s">
        <v>318</v>
      </c>
      <c r="E119" s="519"/>
      <c r="F119" s="519"/>
      <c r="G119" s="519"/>
      <c r="H119" s="406"/>
      <c r="I119" s="406"/>
      <c r="J119" s="406"/>
      <c r="K119" s="406"/>
      <c r="L119" s="406"/>
      <c r="M119" s="406">
        <v>4350500</v>
      </c>
      <c r="N119" s="406">
        <v>4350500</v>
      </c>
      <c r="O119" s="406"/>
      <c r="P119" s="406"/>
      <c r="Q119" s="406"/>
      <c r="R119" s="406">
        <v>4350500</v>
      </c>
      <c r="S119" s="406"/>
      <c r="T119" s="401">
        <f>H119+M119</f>
        <v>4350500</v>
      </c>
      <c r="U119" s="2"/>
    </row>
    <row r="120" spans="1:21" ht="27.75" customHeight="1" hidden="1">
      <c r="A120" s="189" t="s">
        <v>288</v>
      </c>
      <c r="B120" s="205" t="s">
        <v>289</v>
      </c>
      <c r="C120" s="205" t="s">
        <v>107</v>
      </c>
      <c r="D120" s="634" t="s">
        <v>290</v>
      </c>
      <c r="E120" s="634"/>
      <c r="F120" s="634"/>
      <c r="G120" s="634"/>
      <c r="H120" s="406"/>
      <c r="I120" s="406"/>
      <c r="J120" s="406"/>
      <c r="K120" s="406"/>
      <c r="L120" s="406"/>
      <c r="M120" s="406"/>
      <c r="N120" s="406"/>
      <c r="O120" s="406"/>
      <c r="P120" s="406"/>
      <c r="Q120" s="406"/>
      <c r="R120" s="406"/>
      <c r="S120" s="406"/>
      <c r="T120" s="401">
        <f>H120+M120</f>
        <v>0</v>
      </c>
      <c r="U120" s="2"/>
    </row>
    <row r="121" spans="1:20" s="173" customFormat="1" ht="44.25" customHeight="1" thickBot="1">
      <c r="A121" s="174" t="s">
        <v>379</v>
      </c>
      <c r="B121" s="175"/>
      <c r="C121" s="175"/>
      <c r="D121" s="576" t="s">
        <v>495</v>
      </c>
      <c r="E121" s="577"/>
      <c r="F121" s="577"/>
      <c r="G121" s="578"/>
      <c r="H121" s="426">
        <f aca="true" t="shared" si="28" ref="H121:T121">H20+H85</f>
        <v>175337755</v>
      </c>
      <c r="I121" s="426">
        <f t="shared" si="28"/>
        <v>167482145</v>
      </c>
      <c r="J121" s="426">
        <f t="shared" si="28"/>
        <v>91024564</v>
      </c>
      <c r="K121" s="426">
        <f t="shared" si="28"/>
        <v>10937300</v>
      </c>
      <c r="L121" s="426">
        <f t="shared" si="28"/>
        <v>7855610</v>
      </c>
      <c r="M121" s="426">
        <f t="shared" si="28"/>
        <v>34440315</v>
      </c>
      <c r="N121" s="426">
        <f t="shared" si="28"/>
        <v>27197815</v>
      </c>
      <c r="O121" s="426">
        <f t="shared" si="28"/>
        <v>5733700</v>
      </c>
      <c r="P121" s="426">
        <f t="shared" si="28"/>
        <v>290000</v>
      </c>
      <c r="Q121" s="426">
        <f t="shared" si="28"/>
        <v>0</v>
      </c>
      <c r="R121" s="426">
        <f t="shared" si="28"/>
        <v>28706615</v>
      </c>
      <c r="S121" s="426" t="e">
        <f t="shared" si="28"/>
        <v>#REF!</v>
      </c>
      <c r="T121" s="426">
        <f t="shared" si="28"/>
        <v>209778070</v>
      </c>
    </row>
    <row r="122" spans="2:21" ht="23.25">
      <c r="B122" s="51"/>
      <c r="C122" s="51"/>
      <c r="D122" s="51"/>
      <c r="E122" s="51"/>
      <c r="F122" s="51"/>
      <c r="G122" s="51"/>
      <c r="H122" s="379"/>
      <c r="I122" s="379"/>
      <c r="J122" s="379"/>
      <c r="K122" s="379"/>
      <c r="L122" s="379"/>
      <c r="M122" s="379"/>
      <c r="N122" s="379"/>
      <c r="O122" s="379"/>
      <c r="P122" s="379"/>
      <c r="Q122" s="379"/>
      <c r="R122" s="379"/>
      <c r="S122" s="379"/>
      <c r="T122" s="379"/>
      <c r="U122" s="2"/>
    </row>
    <row r="123" spans="2:21" ht="57" customHeight="1">
      <c r="B123" s="394" t="s">
        <v>322</v>
      </c>
      <c r="C123" s="396"/>
      <c r="D123" s="395"/>
      <c r="E123" s="394"/>
      <c r="F123" s="395"/>
      <c r="G123" s="395"/>
      <c r="H123" s="395"/>
      <c r="I123" s="395"/>
      <c r="J123" s="395"/>
      <c r="K123" s="395"/>
      <c r="L123" s="394" t="s">
        <v>375</v>
      </c>
      <c r="M123" s="379"/>
      <c r="N123" s="379"/>
      <c r="O123" s="379"/>
      <c r="P123" s="379"/>
      <c r="Q123" s="379"/>
      <c r="R123" s="379"/>
      <c r="S123" s="379"/>
      <c r="T123" s="379"/>
      <c r="U123" s="2"/>
    </row>
    <row r="124" spans="2:20" ht="23.25">
      <c r="B124" s="4"/>
      <c r="C124" s="4"/>
      <c r="D124" s="52"/>
      <c r="E124" s="52"/>
      <c r="F124" s="52"/>
      <c r="G124" s="52"/>
      <c r="H124" s="379"/>
      <c r="I124" s="379"/>
      <c r="J124" s="379"/>
      <c r="K124" s="379"/>
      <c r="L124" s="379"/>
      <c r="M124" s="379"/>
      <c r="N124" s="379"/>
      <c r="O124" s="379"/>
      <c r="P124" s="379"/>
      <c r="Q124" s="379"/>
      <c r="R124" s="379"/>
      <c r="S124" s="379"/>
      <c r="T124" s="379"/>
    </row>
    <row r="125" spans="2:20" ht="23.25">
      <c r="B125" s="4"/>
      <c r="C125" s="4"/>
      <c r="D125" s="52"/>
      <c r="E125" s="52"/>
      <c r="F125" s="52"/>
      <c r="G125" s="52"/>
      <c r="H125" s="379"/>
      <c r="I125" s="379"/>
      <c r="J125" s="379"/>
      <c r="K125" s="379"/>
      <c r="L125" s="379"/>
      <c r="M125" s="379"/>
      <c r="N125" s="379"/>
      <c r="O125" s="379"/>
      <c r="P125" s="379"/>
      <c r="Q125" s="379"/>
      <c r="R125" s="379"/>
      <c r="S125" s="379"/>
      <c r="T125" s="379"/>
    </row>
  </sheetData>
  <sheetProtection/>
  <mergeCells count="129">
    <mergeCell ref="D102:G102"/>
    <mergeCell ref="D63:G63"/>
    <mergeCell ref="D65:G65"/>
    <mergeCell ref="D77:G77"/>
    <mergeCell ref="D73:G73"/>
    <mergeCell ref="D74:G74"/>
    <mergeCell ref="D75:G75"/>
    <mergeCell ref="D86:G86"/>
    <mergeCell ref="D78:G78"/>
    <mergeCell ref="D71:G71"/>
    <mergeCell ref="D87:G87"/>
    <mergeCell ref="D68:G68"/>
    <mergeCell ref="D81:G81"/>
    <mergeCell ref="D70:G70"/>
    <mergeCell ref="D89:G89"/>
    <mergeCell ref="D96:G96"/>
    <mergeCell ref="D82:G82"/>
    <mergeCell ref="D79:G79"/>
    <mergeCell ref="D88:G88"/>
    <mergeCell ref="D80:G80"/>
    <mergeCell ref="D120:G120"/>
    <mergeCell ref="D90:G90"/>
    <mergeCell ref="D99:G99"/>
    <mergeCell ref="D85:G85"/>
    <mergeCell ref="D97:G97"/>
    <mergeCell ref="D119:G119"/>
    <mergeCell ref="D114:G114"/>
    <mergeCell ref="D118:G118"/>
    <mergeCell ref="D103:G103"/>
    <mergeCell ref="D104:G104"/>
    <mergeCell ref="D47:G47"/>
    <mergeCell ref="D45:G45"/>
    <mergeCell ref="D50:G50"/>
    <mergeCell ref="D76:G76"/>
    <mergeCell ref="D64:G64"/>
    <mergeCell ref="D56:G56"/>
    <mergeCell ref="D57:G57"/>
    <mergeCell ref="D46:G46"/>
    <mergeCell ref="D55:G55"/>
    <mergeCell ref="D24:G24"/>
    <mergeCell ref="M12:M17"/>
    <mergeCell ref="D18:G18"/>
    <mergeCell ref="D21:G21"/>
    <mergeCell ref="D33:G33"/>
    <mergeCell ref="D44:G44"/>
    <mergeCell ref="D35:G35"/>
    <mergeCell ref="D22:G22"/>
    <mergeCell ref="D36:G36"/>
    <mergeCell ref="D41:G41"/>
    <mergeCell ref="M10:S11"/>
    <mergeCell ref="P3:T3"/>
    <mergeCell ref="H10:L11"/>
    <mergeCell ref="N12:N17"/>
    <mergeCell ref="J12:K12"/>
    <mergeCell ref="J14:J17"/>
    <mergeCell ref="K14:K17"/>
    <mergeCell ref="A6:T6"/>
    <mergeCell ref="Q14:Q17"/>
    <mergeCell ref="G7:T7"/>
    <mergeCell ref="O12:O17"/>
    <mergeCell ref="I12:I17"/>
    <mergeCell ref="P12:Q12"/>
    <mergeCell ref="O1:T1"/>
    <mergeCell ref="S14:S17"/>
    <mergeCell ref="T10:T17"/>
    <mergeCell ref="M9:S9"/>
    <mergeCell ref="Q4:T4"/>
    <mergeCell ref="R12:R17"/>
    <mergeCell ref="P14:P17"/>
    <mergeCell ref="D121:G121"/>
    <mergeCell ref="D100:G100"/>
    <mergeCell ref="D101:G101"/>
    <mergeCell ref="D113:G113"/>
    <mergeCell ref="D107:G107"/>
    <mergeCell ref="L12:L17"/>
    <mergeCell ref="D29:G29"/>
    <mergeCell ref="D53:G53"/>
    <mergeCell ref="D69:G69"/>
    <mergeCell ref="D72:G72"/>
    <mergeCell ref="A10:A17"/>
    <mergeCell ref="B10:B17"/>
    <mergeCell ref="C10:C17"/>
    <mergeCell ref="D10:G17"/>
    <mergeCell ref="D38:G38"/>
    <mergeCell ref="D26:G26"/>
    <mergeCell ref="D32:G32"/>
    <mergeCell ref="D30:G30"/>
    <mergeCell ref="D31:G31"/>
    <mergeCell ref="D34:G34"/>
    <mergeCell ref="H12:H17"/>
    <mergeCell ref="D61:G61"/>
    <mergeCell ref="D67:G67"/>
    <mergeCell ref="D60:G60"/>
    <mergeCell ref="D58:G58"/>
    <mergeCell ref="D59:G59"/>
    <mergeCell ref="D19:G19"/>
    <mergeCell ref="D20:G20"/>
    <mergeCell ref="D25:G25"/>
    <mergeCell ref="D43:G43"/>
    <mergeCell ref="D28:G28"/>
    <mergeCell ref="D37:G37"/>
    <mergeCell ref="D42:G42"/>
    <mergeCell ref="D52:G52"/>
    <mergeCell ref="D54:G54"/>
    <mergeCell ref="D62:G62"/>
    <mergeCell ref="D48:G48"/>
    <mergeCell ref="D49:G49"/>
    <mergeCell ref="D39:G39"/>
    <mergeCell ref="D51:G51"/>
    <mergeCell ref="D110:G110"/>
    <mergeCell ref="D108:G108"/>
    <mergeCell ref="D83:G83"/>
    <mergeCell ref="D40:G40"/>
    <mergeCell ref="D95:G95"/>
    <mergeCell ref="D93:G93"/>
    <mergeCell ref="D92:G92"/>
    <mergeCell ref="D91:G91"/>
    <mergeCell ref="D94:G94"/>
    <mergeCell ref="D84:G84"/>
    <mergeCell ref="D27:G27"/>
    <mergeCell ref="D117:G117"/>
    <mergeCell ref="D115:G115"/>
    <mergeCell ref="D112:G112"/>
    <mergeCell ref="D116:G116"/>
    <mergeCell ref="D98:G98"/>
    <mergeCell ref="D106:G106"/>
    <mergeCell ref="D105:G105"/>
    <mergeCell ref="D109:G109"/>
    <mergeCell ref="D111:G111"/>
  </mergeCells>
  <printOptions/>
  <pageMargins left="0.7874015748031497" right="0.3937007874015748" top="0.7874015748031497" bottom="0.3937007874015748" header="0.2362204724409449" footer="0.5118110236220472"/>
  <pageSetup horizontalDpi="600" verticalDpi="600" orientation="landscape" paperSize="9" scale="24" r:id="rId1"/>
  <rowBreaks count="2" manualBreakCount="2">
    <brk id="47" max="19" man="1"/>
    <brk id="84" max="19" man="1"/>
  </rowBreaks>
</worksheet>
</file>

<file path=xl/worksheets/sheet4.xml><?xml version="1.0" encoding="utf-8"?>
<worksheet xmlns="http://schemas.openxmlformats.org/spreadsheetml/2006/main" xmlns:r="http://schemas.openxmlformats.org/officeDocument/2006/relationships">
  <dimension ref="A1:P20"/>
  <sheetViews>
    <sheetView view="pageBreakPreview" zoomScale="75" zoomScaleNormal="75" zoomScaleSheetLayoutView="75" zoomScalePageLayoutView="0" workbookViewId="0" topLeftCell="A1">
      <selection activeCell="K3" sqref="K3"/>
    </sheetView>
  </sheetViews>
  <sheetFormatPr defaultColWidth="9.00390625" defaultRowHeight="12.75"/>
  <cols>
    <col min="1" max="1" width="17.00390625" style="0" customWidth="1"/>
    <col min="2" max="2" width="18.75390625" style="0" customWidth="1"/>
    <col min="3" max="3" width="17.375" style="0" customWidth="1"/>
    <col min="4" max="4" width="31.125" style="0" customWidth="1"/>
    <col min="5" max="5" width="12.125" style="0" customWidth="1"/>
    <col min="6" max="6" width="12.75390625" style="0" customWidth="1"/>
    <col min="7" max="7" width="13.375" style="0" customWidth="1"/>
    <col min="8" max="8" width="12.375" style="0" customWidth="1"/>
    <col min="9" max="9" width="11.375" style="0" customWidth="1"/>
    <col min="11" max="11" width="10.875" style="0" customWidth="1"/>
    <col min="12" max="12" width="13.00390625" style="0" customWidth="1"/>
    <col min="13" max="13" width="13.625" style="0" customWidth="1"/>
    <col min="14" max="14" width="10.875" style="0" customWidth="1"/>
    <col min="15" max="15" width="10.125" style="0" customWidth="1"/>
    <col min="16" max="16" width="14.375" style="0" customWidth="1"/>
  </cols>
  <sheetData>
    <row r="1" spans="13:16" ht="15.75">
      <c r="M1" s="85"/>
      <c r="N1" s="85" t="s">
        <v>135</v>
      </c>
      <c r="O1" s="85"/>
      <c r="P1" s="85"/>
    </row>
    <row r="2" spans="11:16" ht="125.25" customHeight="1">
      <c r="K2" s="476" t="s">
        <v>519</v>
      </c>
      <c r="L2" s="476"/>
      <c r="M2" s="476"/>
      <c r="N2" s="476"/>
      <c r="O2" s="476"/>
      <c r="P2" s="476"/>
    </row>
    <row r="3" spans="12:16" ht="14.25">
      <c r="L3" s="677"/>
      <c r="M3" s="677"/>
      <c r="N3" s="677"/>
      <c r="O3" s="677"/>
      <c r="P3" s="677"/>
    </row>
    <row r="4" spans="12:16" ht="15">
      <c r="L4" s="668"/>
      <c r="M4" s="668"/>
      <c r="N4" s="668"/>
      <c r="O4" s="668"/>
      <c r="P4" s="668"/>
    </row>
    <row r="5" spans="6:16" ht="25.5">
      <c r="F5" s="479" t="s">
        <v>415</v>
      </c>
      <c r="G5" s="479"/>
      <c r="H5" s="479"/>
      <c r="L5" s="478"/>
      <c r="M5" s="478"/>
      <c r="N5" s="478"/>
      <c r="O5" s="478"/>
      <c r="P5" s="478"/>
    </row>
    <row r="6" spans="1:16" ht="23.25" customHeight="1">
      <c r="A6" s="669" t="s">
        <v>414</v>
      </c>
      <c r="B6" s="669"/>
      <c r="C6" s="669"/>
      <c r="D6" s="669"/>
      <c r="E6" s="669"/>
      <c r="F6" s="669"/>
      <c r="G6" s="669"/>
      <c r="H6" s="669"/>
      <c r="I6" s="669"/>
      <c r="J6" s="669"/>
      <c r="K6" s="669"/>
      <c r="L6" s="669"/>
      <c r="M6" s="669"/>
      <c r="N6" s="669"/>
      <c r="O6" s="669"/>
      <c r="P6" s="669"/>
    </row>
    <row r="7" spans="1:16" ht="20.25">
      <c r="A7" s="670"/>
      <c r="B7" s="670"/>
      <c r="C7" s="670"/>
      <c r="D7" s="670"/>
      <c r="E7" s="670"/>
      <c r="F7" s="670"/>
      <c r="G7" s="670"/>
      <c r="H7" s="670"/>
      <c r="I7" s="670"/>
      <c r="J7" s="670"/>
      <c r="K7" s="670"/>
      <c r="L7" s="670"/>
      <c r="M7" s="670"/>
      <c r="N7" s="670"/>
      <c r="O7" s="670"/>
      <c r="P7" s="670"/>
    </row>
    <row r="8" spans="1:16" ht="18.75" customHeight="1" thickBot="1">
      <c r="A8" s="96"/>
      <c r="B8" s="96"/>
      <c r="C8" s="96"/>
      <c r="D8" s="97"/>
      <c r="E8" s="97"/>
      <c r="F8" s="97"/>
      <c r="G8" s="97"/>
      <c r="H8" s="97"/>
      <c r="I8" s="98"/>
      <c r="J8" s="98"/>
      <c r="K8" s="98"/>
      <c r="L8" s="98"/>
      <c r="M8" s="98"/>
      <c r="N8" s="98"/>
      <c r="O8" s="98"/>
      <c r="P8" s="202" t="s">
        <v>273</v>
      </c>
    </row>
    <row r="9" spans="1:16" ht="12.75" customHeight="1">
      <c r="A9" s="678" t="s">
        <v>335</v>
      </c>
      <c r="B9" s="678" t="s">
        <v>342</v>
      </c>
      <c r="C9" s="678" t="s">
        <v>337</v>
      </c>
      <c r="D9" s="671" t="s">
        <v>343</v>
      </c>
      <c r="E9" s="674" t="s">
        <v>82</v>
      </c>
      <c r="F9" s="675"/>
      <c r="G9" s="675"/>
      <c r="H9" s="676"/>
      <c r="I9" s="681" t="s">
        <v>117</v>
      </c>
      <c r="J9" s="682"/>
      <c r="K9" s="682"/>
      <c r="L9" s="683"/>
      <c r="M9" s="684" t="s">
        <v>118</v>
      </c>
      <c r="N9" s="685"/>
      <c r="O9" s="685"/>
      <c r="P9" s="686"/>
    </row>
    <row r="10" spans="1:16" ht="105" customHeight="1">
      <c r="A10" s="679"/>
      <c r="B10" s="679"/>
      <c r="C10" s="679"/>
      <c r="D10" s="672"/>
      <c r="E10" s="665" t="s">
        <v>406</v>
      </c>
      <c r="F10" s="665" t="s">
        <v>119</v>
      </c>
      <c r="G10" s="665"/>
      <c r="H10" s="666" t="s">
        <v>407</v>
      </c>
      <c r="I10" s="665" t="s">
        <v>406</v>
      </c>
      <c r="J10" s="665" t="s">
        <v>119</v>
      </c>
      <c r="K10" s="665"/>
      <c r="L10" s="666" t="s">
        <v>407</v>
      </c>
      <c r="M10" s="665" t="s">
        <v>406</v>
      </c>
      <c r="N10" s="665" t="s">
        <v>119</v>
      </c>
      <c r="O10" s="665"/>
      <c r="P10" s="666" t="s">
        <v>407</v>
      </c>
    </row>
    <row r="11" spans="1:16" ht="51.75" thickBot="1">
      <c r="A11" s="680"/>
      <c r="B11" s="680"/>
      <c r="C11" s="680"/>
      <c r="D11" s="673"/>
      <c r="E11" s="665"/>
      <c r="F11" s="99" t="s">
        <v>56</v>
      </c>
      <c r="G11" s="99" t="s">
        <v>408</v>
      </c>
      <c r="H11" s="667"/>
      <c r="I11" s="665"/>
      <c r="J11" s="99" t="s">
        <v>56</v>
      </c>
      <c r="K11" s="99" t="s">
        <v>408</v>
      </c>
      <c r="L11" s="667"/>
      <c r="M11" s="665"/>
      <c r="N11" s="99" t="s">
        <v>56</v>
      </c>
      <c r="O11" s="99" t="s">
        <v>408</v>
      </c>
      <c r="P11" s="667"/>
    </row>
    <row r="12" spans="1:16" ht="57" customHeight="1">
      <c r="A12" s="119" t="s">
        <v>94</v>
      </c>
      <c r="B12" s="119"/>
      <c r="C12" s="119"/>
      <c r="D12" s="120" t="s">
        <v>134</v>
      </c>
      <c r="E12" s="144">
        <f>E13</f>
        <v>45000</v>
      </c>
      <c r="F12" s="145"/>
      <c r="G12" s="146"/>
      <c r="H12" s="144">
        <f>H13</f>
        <v>90500</v>
      </c>
      <c r="I12" s="147">
        <f>I13</f>
        <v>0</v>
      </c>
      <c r="J12" s="147">
        <f>J13</f>
        <v>-45500</v>
      </c>
      <c r="K12" s="148"/>
      <c r="L12" s="149">
        <f>L13</f>
        <v>-45500</v>
      </c>
      <c r="M12" s="144">
        <f>M13</f>
        <v>45000</v>
      </c>
      <c r="N12" s="145"/>
      <c r="O12" s="146"/>
      <c r="P12" s="144">
        <f>P13</f>
        <v>45000</v>
      </c>
    </row>
    <row r="13" spans="1:16" ht="77.25" customHeight="1">
      <c r="A13" s="183" t="s">
        <v>115</v>
      </c>
      <c r="B13" s="183" t="s">
        <v>228</v>
      </c>
      <c r="C13" s="183"/>
      <c r="D13" s="184" t="s">
        <v>229</v>
      </c>
      <c r="E13" s="185">
        <f>E14+E15</f>
        <v>45000</v>
      </c>
      <c r="F13" s="185">
        <f aca="true" t="shared" si="0" ref="F13:P13">F14+F15</f>
        <v>45500</v>
      </c>
      <c r="G13" s="185">
        <f t="shared" si="0"/>
        <v>0</v>
      </c>
      <c r="H13" s="185">
        <f t="shared" si="0"/>
        <v>90500</v>
      </c>
      <c r="I13" s="185">
        <f t="shared" si="0"/>
        <v>0</v>
      </c>
      <c r="J13" s="185">
        <f t="shared" si="0"/>
        <v>-45500</v>
      </c>
      <c r="K13" s="185">
        <f t="shared" si="0"/>
        <v>0</v>
      </c>
      <c r="L13" s="185">
        <f t="shared" si="0"/>
        <v>-45500</v>
      </c>
      <c r="M13" s="185">
        <f t="shared" si="0"/>
        <v>45000</v>
      </c>
      <c r="N13" s="185">
        <f t="shared" si="0"/>
        <v>0</v>
      </c>
      <c r="O13" s="185">
        <f t="shared" si="0"/>
        <v>0</v>
      </c>
      <c r="P13" s="185">
        <f t="shared" si="0"/>
        <v>45000</v>
      </c>
    </row>
    <row r="14" spans="1:16" ht="81.75" customHeight="1">
      <c r="A14" s="123" t="s">
        <v>230</v>
      </c>
      <c r="B14" s="123" t="s">
        <v>231</v>
      </c>
      <c r="C14" s="123" t="s">
        <v>120</v>
      </c>
      <c r="D14" s="124" t="s">
        <v>370</v>
      </c>
      <c r="E14" s="143">
        <v>45000</v>
      </c>
      <c r="F14" s="143">
        <v>45500</v>
      </c>
      <c r="G14" s="143"/>
      <c r="H14" s="143">
        <f>E14+F14</f>
        <v>90500</v>
      </c>
      <c r="I14" s="150"/>
      <c r="J14" s="151"/>
      <c r="K14" s="151"/>
      <c r="L14" s="151"/>
      <c r="M14" s="143">
        <f>E14+I14</f>
        <v>45000</v>
      </c>
      <c r="N14" s="143">
        <f>F14+J14</f>
        <v>45500</v>
      </c>
      <c r="O14" s="143"/>
      <c r="P14" s="143">
        <f>M14+N14</f>
        <v>90500</v>
      </c>
    </row>
    <row r="15" spans="1:16" ht="81.75" customHeight="1">
      <c r="A15" s="123" t="s">
        <v>233</v>
      </c>
      <c r="B15" s="123" t="s">
        <v>234</v>
      </c>
      <c r="C15" s="123" t="s">
        <v>120</v>
      </c>
      <c r="D15" s="124" t="s">
        <v>371</v>
      </c>
      <c r="E15" s="143"/>
      <c r="F15" s="143"/>
      <c r="G15" s="143"/>
      <c r="H15" s="143"/>
      <c r="I15" s="150"/>
      <c r="J15" s="151">
        <v>-45500</v>
      </c>
      <c r="K15" s="151"/>
      <c r="L15" s="151">
        <f>I15+J15</f>
        <v>-45500</v>
      </c>
      <c r="M15" s="143">
        <f>E15+I15</f>
        <v>0</v>
      </c>
      <c r="N15" s="143">
        <f>F15+J15</f>
        <v>-45500</v>
      </c>
      <c r="O15" s="143"/>
      <c r="P15" s="143">
        <f>M15+N15</f>
        <v>-45500</v>
      </c>
    </row>
    <row r="16" spans="1:16" ht="21" thickBot="1">
      <c r="A16" s="121"/>
      <c r="B16" s="121"/>
      <c r="C16" s="121"/>
      <c r="D16" s="122" t="s">
        <v>56</v>
      </c>
      <c r="E16" s="156">
        <f>E12</f>
        <v>45000</v>
      </c>
      <c r="F16" s="152"/>
      <c r="G16" s="152"/>
      <c r="H16" s="156">
        <f>H12</f>
        <v>90500</v>
      </c>
      <c r="I16" s="153"/>
      <c r="J16" s="154">
        <f>J12</f>
        <v>-45500</v>
      </c>
      <c r="K16" s="154"/>
      <c r="L16" s="155">
        <f>L12</f>
        <v>-45500</v>
      </c>
      <c r="M16" s="156">
        <f>M12</f>
        <v>45000</v>
      </c>
      <c r="N16" s="152"/>
      <c r="O16" s="152"/>
      <c r="P16" s="156">
        <f>P12</f>
        <v>45000</v>
      </c>
    </row>
    <row r="20" spans="2:14" ht="18">
      <c r="B20" s="483" t="s">
        <v>376</v>
      </c>
      <c r="C20" s="483"/>
      <c r="D20" s="483"/>
      <c r="E20" s="483"/>
      <c r="F20" s="483"/>
      <c r="G20" s="483"/>
      <c r="H20" s="483"/>
      <c r="I20" s="483"/>
      <c r="J20" s="483"/>
      <c r="K20" s="483"/>
      <c r="L20" s="483"/>
      <c r="M20" s="483"/>
      <c r="N20" s="483"/>
    </row>
  </sheetData>
  <sheetProtection/>
  <mergeCells count="24">
    <mergeCell ref="K2:P2"/>
    <mergeCell ref="C9:C11"/>
    <mergeCell ref="N10:O10"/>
    <mergeCell ref="J10:K10"/>
    <mergeCell ref="M9:P9"/>
    <mergeCell ref="E10:E11"/>
    <mergeCell ref="A6:P6"/>
    <mergeCell ref="A7:P7"/>
    <mergeCell ref="D9:D11"/>
    <mergeCell ref="E9:H9"/>
    <mergeCell ref="L3:P3"/>
    <mergeCell ref="A9:A11"/>
    <mergeCell ref="B9:B11"/>
    <mergeCell ref="I9:L9"/>
    <mergeCell ref="M10:M11"/>
    <mergeCell ref="P10:P11"/>
    <mergeCell ref="F5:H5"/>
    <mergeCell ref="L4:P4"/>
    <mergeCell ref="B20:N20"/>
    <mergeCell ref="L5:P5"/>
    <mergeCell ref="F10:G10"/>
    <mergeCell ref="H10:H11"/>
    <mergeCell ref="L10:L11"/>
    <mergeCell ref="I10:I11"/>
  </mergeCells>
  <printOptions/>
  <pageMargins left="1.1811023622047245" right="0.3937007874015748" top="0.7874015748031497" bottom="0.7874015748031497" header="0.5118110236220472" footer="0.5118110236220472"/>
  <pageSetup horizontalDpi="600" verticalDpi="600" orientation="portrait" paperSize="9" scale="37" r:id="rId1"/>
</worksheet>
</file>

<file path=xl/worksheets/sheet5.xml><?xml version="1.0" encoding="utf-8"?>
<worksheet xmlns="http://schemas.openxmlformats.org/spreadsheetml/2006/main" xmlns:r="http://schemas.openxmlformats.org/officeDocument/2006/relationships">
  <dimension ref="A1:T27"/>
  <sheetViews>
    <sheetView view="pageBreakPreview" zoomScale="75" zoomScaleSheetLayoutView="75" zoomScalePageLayoutView="0" workbookViewId="0" topLeftCell="F2">
      <selection activeCell="P17" sqref="P17"/>
    </sheetView>
  </sheetViews>
  <sheetFormatPr defaultColWidth="9.00390625" defaultRowHeight="12.75"/>
  <cols>
    <col min="1" max="1" width="25.875" style="0" customWidth="1"/>
    <col min="2" max="2" width="43.375" style="0" customWidth="1"/>
    <col min="3" max="3" width="38.375" style="0" customWidth="1"/>
    <col min="4" max="4" width="29.75390625" style="0" customWidth="1"/>
    <col min="5" max="5" width="37.375" style="0" customWidth="1"/>
    <col min="6" max="6" width="40.625" style="0" customWidth="1"/>
    <col min="7" max="7" width="30.00390625" style="0" customWidth="1"/>
    <col min="8" max="8" width="21.875" style="0" customWidth="1"/>
    <col min="9" max="9" width="31.875" style="0" customWidth="1"/>
    <col min="10" max="10" width="37.375" style="0" customWidth="1"/>
    <col min="11" max="11" width="26.875" style="0" customWidth="1"/>
    <col min="12" max="12" width="23.00390625" style="0" customWidth="1"/>
    <col min="13" max="13" width="25.125" style="0" customWidth="1"/>
    <col min="14" max="14" width="22.75390625" style="0" hidden="1" customWidth="1"/>
    <col min="15" max="15" width="28.375" style="0" customWidth="1"/>
    <col min="16" max="16" width="33.375" style="0" customWidth="1"/>
    <col min="17" max="17" width="26.375" style="0" customWidth="1"/>
    <col min="18" max="18" width="19.00390625" style="0" customWidth="1"/>
    <col min="19" max="20" width="9.125" style="0" hidden="1" customWidth="1"/>
  </cols>
  <sheetData>
    <row r="1" spans="14:18" ht="18.75">
      <c r="N1" s="279"/>
      <c r="O1" s="279"/>
      <c r="P1" s="279"/>
      <c r="Q1" s="279"/>
      <c r="R1" s="456" t="s">
        <v>58</v>
      </c>
    </row>
    <row r="2" spans="14:20" ht="96" customHeight="1">
      <c r="N2" s="276"/>
      <c r="O2" s="476" t="s">
        <v>521</v>
      </c>
      <c r="P2" s="476"/>
      <c r="Q2" s="476"/>
      <c r="R2" s="476"/>
      <c r="S2" s="476"/>
      <c r="T2" s="223"/>
    </row>
    <row r="3" spans="15:18" ht="14.25">
      <c r="O3" s="687"/>
      <c r="P3" s="687"/>
      <c r="Q3" s="687"/>
      <c r="R3" s="687"/>
    </row>
    <row r="4" spans="15:18" ht="14.25">
      <c r="O4" s="687"/>
      <c r="P4" s="687"/>
      <c r="Q4" s="687"/>
      <c r="R4" s="687"/>
    </row>
    <row r="5" spans="15:18" ht="14.25">
      <c r="O5" s="699"/>
      <c r="P5" s="699"/>
      <c r="Q5" s="699"/>
      <c r="R5" s="699"/>
    </row>
    <row r="6" spans="5:18" ht="29.25" customHeight="1">
      <c r="E6" s="698" t="s">
        <v>416</v>
      </c>
      <c r="F6" s="698"/>
      <c r="G6" s="698"/>
      <c r="H6" s="698"/>
      <c r="I6" s="698"/>
      <c r="J6" s="698"/>
      <c r="K6" s="698"/>
      <c r="L6" s="698"/>
      <c r="M6" s="698"/>
      <c r="O6" s="699"/>
      <c r="P6" s="699"/>
      <c r="Q6" s="699"/>
      <c r="R6" s="699"/>
    </row>
    <row r="8" spans="1:18" ht="30">
      <c r="A8" s="8"/>
      <c r="B8" s="371"/>
      <c r="C8" s="371"/>
      <c r="D8" s="371"/>
      <c r="E8" s="705" t="s">
        <v>457</v>
      </c>
      <c r="F8" s="705"/>
      <c r="G8" s="705"/>
      <c r="H8" s="705"/>
      <c r="I8" s="705"/>
      <c r="J8" s="705"/>
      <c r="K8" s="705"/>
      <c r="L8" s="705"/>
      <c r="M8" s="705"/>
      <c r="N8" s="371"/>
      <c r="O8" s="371"/>
      <c r="P8" s="305"/>
      <c r="Q8" s="305"/>
      <c r="R8" s="302"/>
    </row>
    <row r="9" spans="1:18" ht="20.25">
      <c r="A9" s="8"/>
      <c r="B9" s="8"/>
      <c r="C9" s="8"/>
      <c r="D9" s="8"/>
      <c r="E9" s="8"/>
      <c r="F9" s="8"/>
      <c r="G9" s="8"/>
      <c r="H9" s="8"/>
      <c r="I9" s="8"/>
      <c r="J9" s="8"/>
      <c r="K9" s="8"/>
      <c r="L9" s="8"/>
      <c r="M9" s="8"/>
      <c r="N9" s="8"/>
      <c r="O9" s="8"/>
      <c r="P9" s="8"/>
      <c r="Q9" s="8"/>
      <c r="R9" s="200" t="s">
        <v>273</v>
      </c>
    </row>
    <row r="10" spans="1:18" ht="31.5" customHeight="1">
      <c r="A10" s="700" t="s">
        <v>55</v>
      </c>
      <c r="B10" s="693" t="s">
        <v>344</v>
      </c>
      <c r="C10" s="690" t="s">
        <v>417</v>
      </c>
      <c r="D10" s="691"/>
      <c r="E10" s="691"/>
      <c r="F10" s="691"/>
      <c r="G10" s="691"/>
      <c r="H10" s="691"/>
      <c r="I10" s="691"/>
      <c r="J10" s="691"/>
      <c r="K10" s="692"/>
      <c r="L10" s="693" t="s">
        <v>328</v>
      </c>
      <c r="M10" s="697" t="s">
        <v>348</v>
      </c>
      <c r="N10" s="697"/>
      <c r="O10" s="697"/>
      <c r="P10" s="697"/>
      <c r="Q10" s="697"/>
      <c r="R10" s="689" t="s">
        <v>328</v>
      </c>
    </row>
    <row r="11" spans="1:18" ht="20.25" customHeight="1">
      <c r="A11" s="700"/>
      <c r="B11" s="693"/>
      <c r="C11" s="694" t="s">
        <v>492</v>
      </c>
      <c r="D11" s="704" t="s">
        <v>287</v>
      </c>
      <c r="E11" s="704"/>
      <c r="F11" s="704"/>
      <c r="G11" s="704"/>
      <c r="H11" s="704"/>
      <c r="I11" s="704"/>
      <c r="J11" s="704"/>
      <c r="K11" s="690"/>
      <c r="L11" s="693"/>
      <c r="M11" s="701" t="s">
        <v>345</v>
      </c>
      <c r="N11" s="697" t="s">
        <v>287</v>
      </c>
      <c r="O11" s="697"/>
      <c r="P11" s="697"/>
      <c r="Q11" s="697"/>
      <c r="R11" s="689"/>
    </row>
    <row r="12" spans="1:18" ht="43.5" customHeight="1">
      <c r="A12" s="700"/>
      <c r="B12" s="693"/>
      <c r="C12" s="695"/>
      <c r="D12" s="690" t="s">
        <v>161</v>
      </c>
      <c r="E12" s="691"/>
      <c r="F12" s="691"/>
      <c r="G12" s="691"/>
      <c r="H12" s="691"/>
      <c r="I12" s="691"/>
      <c r="J12" s="692"/>
      <c r="K12" s="430" t="s">
        <v>382</v>
      </c>
      <c r="L12" s="693"/>
      <c r="M12" s="702"/>
      <c r="N12" s="688" t="s">
        <v>161</v>
      </c>
      <c r="O12" s="688"/>
      <c r="P12" s="688"/>
      <c r="Q12" s="386" t="s">
        <v>382</v>
      </c>
      <c r="R12" s="689"/>
    </row>
    <row r="13" spans="1:18" ht="44.25" customHeight="1">
      <c r="A13" s="700"/>
      <c r="B13" s="693"/>
      <c r="C13" s="696"/>
      <c r="D13" s="690" t="s">
        <v>418</v>
      </c>
      <c r="E13" s="691"/>
      <c r="F13" s="691"/>
      <c r="G13" s="691"/>
      <c r="H13" s="691"/>
      <c r="I13" s="691"/>
      <c r="J13" s="692"/>
      <c r="K13" s="345" t="s">
        <v>418</v>
      </c>
      <c r="L13" s="693"/>
      <c r="M13" s="703"/>
      <c r="N13" s="690" t="s">
        <v>419</v>
      </c>
      <c r="O13" s="691"/>
      <c r="P13" s="691"/>
      <c r="Q13" s="692"/>
      <c r="R13" s="689"/>
    </row>
    <row r="14" spans="1:18" ht="146.25" customHeight="1">
      <c r="A14" s="700"/>
      <c r="B14" s="693"/>
      <c r="C14" s="387" t="s">
        <v>346</v>
      </c>
      <c r="D14" s="454" t="s">
        <v>397</v>
      </c>
      <c r="E14" s="427" t="s">
        <v>398</v>
      </c>
      <c r="F14" s="427" t="s">
        <v>485</v>
      </c>
      <c r="G14" s="427" t="s">
        <v>490</v>
      </c>
      <c r="H14" s="387" t="s">
        <v>52</v>
      </c>
      <c r="I14" s="428" t="s">
        <v>502</v>
      </c>
      <c r="J14" s="428" t="s">
        <v>486</v>
      </c>
      <c r="K14" s="429" t="s">
        <v>477</v>
      </c>
      <c r="L14" s="693"/>
      <c r="M14" s="386" t="s">
        <v>87</v>
      </c>
      <c r="N14" s="386" t="s">
        <v>88</v>
      </c>
      <c r="O14" s="386" t="s">
        <v>52</v>
      </c>
      <c r="P14" s="431" t="s">
        <v>399</v>
      </c>
      <c r="Q14" s="386" t="s">
        <v>52</v>
      </c>
      <c r="R14" s="689"/>
    </row>
    <row r="15" spans="1:18" ht="25.5" customHeight="1">
      <c r="A15" s="301"/>
      <c r="B15" s="171"/>
      <c r="C15" s="336">
        <v>41040200</v>
      </c>
      <c r="D15" s="34">
        <v>41051100</v>
      </c>
      <c r="E15" s="34">
        <v>41051200</v>
      </c>
      <c r="F15" s="34">
        <v>41051400</v>
      </c>
      <c r="G15" s="34">
        <v>41051500</v>
      </c>
      <c r="H15" s="336">
        <v>41053900</v>
      </c>
      <c r="I15" s="336">
        <v>41053900</v>
      </c>
      <c r="J15" s="336">
        <v>4105500</v>
      </c>
      <c r="K15" s="336">
        <v>41053600</v>
      </c>
      <c r="L15" s="336"/>
      <c r="M15" s="339" t="s">
        <v>205</v>
      </c>
      <c r="N15" s="339" t="s">
        <v>207</v>
      </c>
      <c r="O15" s="339" t="s">
        <v>208</v>
      </c>
      <c r="P15" s="339" t="s">
        <v>276</v>
      </c>
      <c r="Q15" s="339" t="s">
        <v>208</v>
      </c>
      <c r="R15" s="172"/>
    </row>
    <row r="16" spans="1:18" ht="34.5" customHeight="1">
      <c r="A16" s="384"/>
      <c r="B16" s="385" t="s">
        <v>83</v>
      </c>
      <c r="C16" s="386"/>
      <c r="D16" s="386"/>
      <c r="E16" s="386"/>
      <c r="F16" s="386"/>
      <c r="G16" s="386"/>
      <c r="H16" s="386"/>
      <c r="I16" s="386"/>
      <c r="J16" s="386"/>
      <c r="K16" s="386"/>
      <c r="L16" s="434">
        <f>SUM(C16:J16)</f>
        <v>0</v>
      </c>
      <c r="M16" s="441">
        <v>6433900</v>
      </c>
      <c r="N16" s="442"/>
      <c r="O16" s="442"/>
      <c r="P16" s="436">
        <v>121500</v>
      </c>
      <c r="Q16" s="436"/>
      <c r="R16" s="443">
        <f aca="true" t="shared" si="0" ref="R16:R23">SUM(M16:Q16)</f>
        <v>6555400</v>
      </c>
    </row>
    <row r="17" spans="1:18" ht="44.25" customHeight="1">
      <c r="A17" s="211">
        <v>25100000000</v>
      </c>
      <c r="B17" s="385" t="s">
        <v>372</v>
      </c>
      <c r="C17" s="437"/>
      <c r="D17" s="438">
        <v>1000000</v>
      </c>
      <c r="E17" s="439">
        <v>291800</v>
      </c>
      <c r="F17" s="439">
        <v>549903</v>
      </c>
      <c r="G17" s="439">
        <v>152100</v>
      </c>
      <c r="H17" s="439">
        <v>15000</v>
      </c>
      <c r="I17" s="439">
        <v>4500000</v>
      </c>
      <c r="J17" s="439">
        <v>555600</v>
      </c>
      <c r="K17" s="439">
        <v>1082000</v>
      </c>
      <c r="L17" s="443">
        <f aca="true" t="shared" si="1" ref="L17:L23">SUM(C17:K17)</f>
        <v>8146403</v>
      </c>
      <c r="M17" s="441"/>
      <c r="N17" s="442"/>
      <c r="O17" s="436">
        <v>186400</v>
      </c>
      <c r="P17" s="436"/>
      <c r="Q17" s="436">
        <v>1235600</v>
      </c>
      <c r="R17" s="443">
        <f t="shared" si="0"/>
        <v>1422000</v>
      </c>
    </row>
    <row r="18" spans="1:18" ht="41.25" customHeight="1">
      <c r="A18" s="211">
        <v>25309200000</v>
      </c>
      <c r="B18" s="385" t="s">
        <v>275</v>
      </c>
      <c r="C18" s="437"/>
      <c r="D18" s="437"/>
      <c r="E18" s="437"/>
      <c r="F18" s="437"/>
      <c r="G18" s="437"/>
      <c r="H18" s="439">
        <v>853000</v>
      </c>
      <c r="I18" s="439"/>
      <c r="J18" s="439"/>
      <c r="K18" s="439"/>
      <c r="L18" s="443">
        <f t="shared" si="1"/>
        <v>853000</v>
      </c>
      <c r="M18" s="434"/>
      <c r="N18" s="435"/>
      <c r="O18" s="435">
        <v>368260</v>
      </c>
      <c r="P18" s="435"/>
      <c r="Q18" s="435"/>
      <c r="R18" s="443">
        <f t="shared" si="0"/>
        <v>368260</v>
      </c>
    </row>
    <row r="19" spans="1:18" ht="45" customHeight="1">
      <c r="A19" s="211">
        <v>25309511000</v>
      </c>
      <c r="B19" s="386" t="s">
        <v>393</v>
      </c>
      <c r="C19" s="439"/>
      <c r="D19" s="440"/>
      <c r="E19" s="440"/>
      <c r="F19" s="440"/>
      <c r="G19" s="440"/>
      <c r="H19" s="440">
        <v>66360</v>
      </c>
      <c r="I19" s="440"/>
      <c r="J19" s="440"/>
      <c r="K19" s="440"/>
      <c r="L19" s="443">
        <f t="shared" si="1"/>
        <v>66360</v>
      </c>
      <c r="M19" s="444"/>
      <c r="N19" s="442"/>
      <c r="O19" s="436"/>
      <c r="P19" s="436"/>
      <c r="Q19" s="436"/>
      <c r="R19" s="443">
        <f t="shared" si="0"/>
        <v>0</v>
      </c>
    </row>
    <row r="20" spans="1:18" ht="45" customHeight="1">
      <c r="A20" s="211">
        <v>25309512000</v>
      </c>
      <c r="B20" s="385" t="s">
        <v>503</v>
      </c>
      <c r="C20" s="439"/>
      <c r="D20" s="440"/>
      <c r="E20" s="440"/>
      <c r="F20" s="440"/>
      <c r="G20" s="440"/>
      <c r="H20" s="440">
        <v>5101</v>
      </c>
      <c r="I20" s="440"/>
      <c r="J20" s="440"/>
      <c r="K20" s="440"/>
      <c r="L20" s="443">
        <f t="shared" si="1"/>
        <v>5101</v>
      </c>
      <c r="M20" s="444"/>
      <c r="N20" s="442"/>
      <c r="O20" s="436"/>
      <c r="P20" s="436"/>
      <c r="Q20" s="436"/>
      <c r="R20" s="443">
        <f t="shared" si="0"/>
        <v>0</v>
      </c>
    </row>
    <row r="21" spans="1:18" ht="45" customHeight="1">
      <c r="A21" s="211">
        <v>25309513000</v>
      </c>
      <c r="B21" s="385" t="s">
        <v>504</v>
      </c>
      <c r="C21" s="439"/>
      <c r="D21" s="440"/>
      <c r="E21" s="440"/>
      <c r="F21" s="440"/>
      <c r="G21" s="440"/>
      <c r="H21" s="440">
        <v>5101</v>
      </c>
      <c r="I21" s="440"/>
      <c r="J21" s="440"/>
      <c r="K21" s="440"/>
      <c r="L21" s="443">
        <f t="shared" si="1"/>
        <v>5101</v>
      </c>
      <c r="M21" s="444"/>
      <c r="N21" s="442"/>
      <c r="O21" s="436"/>
      <c r="P21" s="436"/>
      <c r="Q21" s="436"/>
      <c r="R21" s="443">
        <f t="shared" si="0"/>
        <v>0</v>
      </c>
    </row>
    <row r="22" spans="1:18" ht="49.5" customHeight="1">
      <c r="A22" s="211">
        <v>25507000000</v>
      </c>
      <c r="B22" s="386" t="s">
        <v>347</v>
      </c>
      <c r="C22" s="439">
        <v>2501200</v>
      </c>
      <c r="D22" s="440"/>
      <c r="E22" s="440"/>
      <c r="F22" s="440"/>
      <c r="G22" s="440"/>
      <c r="H22" s="440"/>
      <c r="I22" s="440"/>
      <c r="J22" s="440"/>
      <c r="K22" s="440"/>
      <c r="L22" s="443">
        <f t="shared" si="1"/>
        <v>2501200</v>
      </c>
      <c r="M22" s="444"/>
      <c r="N22" s="442"/>
      <c r="O22" s="436"/>
      <c r="P22" s="436"/>
      <c r="Q22" s="436"/>
      <c r="R22" s="443">
        <f t="shared" si="0"/>
        <v>0</v>
      </c>
    </row>
    <row r="23" spans="1:18" ht="49.5" customHeight="1">
      <c r="A23" s="211">
        <v>25532000000</v>
      </c>
      <c r="B23" s="385" t="s">
        <v>462</v>
      </c>
      <c r="C23" s="439"/>
      <c r="D23" s="440"/>
      <c r="E23" s="440"/>
      <c r="F23" s="440"/>
      <c r="G23" s="440"/>
      <c r="H23" s="440">
        <v>140000</v>
      </c>
      <c r="I23" s="440"/>
      <c r="J23" s="440"/>
      <c r="K23" s="440"/>
      <c r="L23" s="443">
        <f t="shared" si="1"/>
        <v>140000</v>
      </c>
      <c r="M23" s="444"/>
      <c r="N23" s="442"/>
      <c r="O23" s="436"/>
      <c r="P23" s="436"/>
      <c r="Q23" s="436"/>
      <c r="R23" s="443">
        <f t="shared" si="0"/>
        <v>0</v>
      </c>
    </row>
    <row r="24" spans="1:18" ht="43.5" customHeight="1">
      <c r="A24" s="211"/>
      <c r="B24" s="432" t="s">
        <v>84</v>
      </c>
      <c r="C24" s="437">
        <f>SUM(C16:C22)</f>
        <v>2501200</v>
      </c>
      <c r="D24" s="437">
        <f>SUM(D16:D22)</f>
        <v>1000000</v>
      </c>
      <c r="E24" s="437">
        <f>SUM(E16:E22)</f>
        <v>291800</v>
      </c>
      <c r="F24" s="437">
        <f>SUM(F16:F22)</f>
        <v>549903</v>
      </c>
      <c r="G24" s="437">
        <f>SUM(G16:G22)</f>
        <v>152100</v>
      </c>
      <c r="H24" s="437">
        <f>SUM(H16:H23)</f>
        <v>1084562</v>
      </c>
      <c r="I24" s="437">
        <f>SUM(I16:I23)</f>
        <v>4500000</v>
      </c>
      <c r="J24" s="437">
        <f aca="true" t="shared" si="2" ref="J24:R24">SUM(J16:J23)</f>
        <v>555600</v>
      </c>
      <c r="K24" s="437">
        <f t="shared" si="2"/>
        <v>1082000</v>
      </c>
      <c r="L24" s="434">
        <f t="shared" si="2"/>
        <v>11717165</v>
      </c>
      <c r="M24" s="434">
        <f t="shared" si="2"/>
        <v>6433900</v>
      </c>
      <c r="N24" s="434">
        <f t="shared" si="2"/>
        <v>0</v>
      </c>
      <c r="O24" s="434">
        <f t="shared" si="2"/>
        <v>554660</v>
      </c>
      <c r="P24" s="434">
        <f t="shared" si="2"/>
        <v>121500</v>
      </c>
      <c r="Q24" s="434">
        <f t="shared" si="2"/>
        <v>1235600</v>
      </c>
      <c r="R24" s="434">
        <f t="shared" si="2"/>
        <v>8345660</v>
      </c>
    </row>
    <row r="25" spans="1:18" ht="18.75">
      <c r="A25" s="53"/>
      <c r="B25" s="83"/>
      <c r="C25" s="83"/>
      <c r="D25" s="83"/>
      <c r="E25" s="83"/>
      <c r="F25" s="83"/>
      <c r="G25" s="83"/>
      <c r="H25" s="83"/>
      <c r="I25" s="83"/>
      <c r="J25" s="83"/>
      <c r="K25" s="83"/>
      <c r="L25" s="83"/>
      <c r="M25" s="83"/>
      <c r="N25" s="83"/>
      <c r="O25" s="83"/>
      <c r="P25" s="83"/>
      <c r="Q25" s="83"/>
      <c r="R25" s="83"/>
    </row>
    <row r="26" spans="1:18" ht="18.75">
      <c r="A26" s="53"/>
      <c r="B26" s="83"/>
      <c r="C26" s="83"/>
      <c r="D26" s="83"/>
      <c r="E26" s="83"/>
      <c r="F26" s="83"/>
      <c r="G26" s="83"/>
      <c r="H26" s="83"/>
      <c r="I26" s="83"/>
      <c r="J26" s="83"/>
      <c r="K26" s="83"/>
      <c r="L26" s="83"/>
      <c r="M26" s="83"/>
      <c r="N26" s="83"/>
      <c r="O26" s="83"/>
      <c r="P26" s="83"/>
      <c r="Q26" s="83"/>
      <c r="R26" s="83"/>
    </row>
    <row r="27" spans="1:18" ht="25.5">
      <c r="A27" s="53"/>
      <c r="B27" s="455" t="s">
        <v>377</v>
      </c>
      <c r="C27" s="433"/>
      <c r="D27" s="433"/>
      <c r="E27" s="433"/>
      <c r="F27" s="433"/>
      <c r="G27" s="53"/>
      <c r="H27" s="53"/>
      <c r="I27" s="53"/>
      <c r="J27" s="53"/>
      <c r="K27" s="53"/>
      <c r="L27" s="53"/>
      <c r="M27" s="53"/>
      <c r="N27" s="53"/>
      <c r="O27" s="53"/>
      <c r="P27" s="53"/>
      <c r="Q27" s="53"/>
      <c r="R27" s="53"/>
    </row>
  </sheetData>
  <sheetProtection/>
  <mergeCells count="21">
    <mergeCell ref="O2:S2"/>
    <mergeCell ref="O6:R6"/>
    <mergeCell ref="D11:K11"/>
    <mergeCell ref="E8:M8"/>
    <mergeCell ref="O4:R4"/>
    <mergeCell ref="D13:J13"/>
    <mergeCell ref="A10:A14"/>
    <mergeCell ref="B10:B14"/>
    <mergeCell ref="M11:M13"/>
    <mergeCell ref="N13:Q13"/>
    <mergeCell ref="N11:Q11"/>
    <mergeCell ref="O3:R3"/>
    <mergeCell ref="N12:P12"/>
    <mergeCell ref="R10:R14"/>
    <mergeCell ref="D12:J12"/>
    <mergeCell ref="L10:L14"/>
    <mergeCell ref="C10:K10"/>
    <mergeCell ref="C11:C13"/>
    <mergeCell ref="M10:Q10"/>
    <mergeCell ref="E6:M6"/>
    <mergeCell ref="O5:R5"/>
  </mergeCells>
  <printOptions/>
  <pageMargins left="0.7874015748031497" right="0.3937007874015748" top="1.1811023622047245" bottom="0.3937007874015748" header="0.5118110236220472" footer="0.5118110236220472"/>
  <pageSetup horizontalDpi="600" verticalDpi="600" orientation="landscape" paperSize="9" scale="26" r:id="rId1"/>
</worksheet>
</file>

<file path=xl/worksheets/sheet6.xml><?xml version="1.0" encoding="utf-8"?>
<worksheet xmlns="http://schemas.openxmlformats.org/spreadsheetml/2006/main" xmlns:r="http://schemas.openxmlformats.org/officeDocument/2006/relationships">
  <dimension ref="A1:O59"/>
  <sheetViews>
    <sheetView view="pageBreakPreview" zoomScale="75" zoomScaleNormal="75" zoomScaleSheetLayoutView="75" zoomScalePageLayoutView="0" workbookViewId="0" topLeftCell="A1">
      <selection activeCell="I39" sqref="I39"/>
    </sheetView>
  </sheetViews>
  <sheetFormatPr defaultColWidth="9.00390625" defaultRowHeight="12.75"/>
  <cols>
    <col min="1" max="2" width="13.00390625" style="0" customWidth="1"/>
    <col min="3" max="3" width="13.75390625" style="0" customWidth="1"/>
    <col min="4" max="4" width="42.75390625" style="0" customWidth="1"/>
    <col min="5" max="5" width="51.25390625" style="0" customWidth="1"/>
    <col min="6" max="6" width="14.25390625" style="0" customWidth="1"/>
    <col min="7" max="8" width="13.00390625" style="0" customWidth="1"/>
    <col min="9" max="9" width="18.625" style="0" customWidth="1"/>
    <col min="10" max="10" width="18.75390625" style="0" customWidth="1"/>
    <col min="11" max="11" width="9.125" style="0" hidden="1" customWidth="1"/>
    <col min="13" max="13" width="8.375" style="0" customWidth="1"/>
  </cols>
  <sheetData>
    <row r="1" spans="6:11" ht="18.75">
      <c r="F1" s="85"/>
      <c r="G1" s="85"/>
      <c r="H1" s="85"/>
      <c r="I1" s="85"/>
      <c r="J1" s="456" t="s">
        <v>136</v>
      </c>
      <c r="K1" s="15"/>
    </row>
    <row r="2" spans="6:11" ht="96.75" customHeight="1">
      <c r="F2" s="476" t="s">
        <v>514</v>
      </c>
      <c r="G2" s="476"/>
      <c r="H2" s="476"/>
      <c r="I2" s="476"/>
      <c r="J2" s="476"/>
      <c r="K2" s="476"/>
    </row>
    <row r="3" spans="6:11" ht="15.75">
      <c r="F3" s="706"/>
      <c r="G3" s="706"/>
      <c r="H3" s="706"/>
      <c r="I3" s="706"/>
      <c r="J3" s="706"/>
      <c r="K3" s="15"/>
    </row>
    <row r="4" spans="2:11" ht="25.5">
      <c r="B4" s="479" t="s">
        <v>413</v>
      </c>
      <c r="C4" s="479"/>
      <c r="D4" s="479"/>
      <c r="E4" s="479"/>
      <c r="F4" s="479"/>
      <c r="G4" s="479"/>
      <c r="H4" s="479"/>
      <c r="I4" s="479"/>
      <c r="J4" s="356"/>
      <c r="K4" s="15"/>
    </row>
    <row r="5" spans="2:11" ht="27">
      <c r="B5" s="707" t="s">
        <v>420</v>
      </c>
      <c r="C5" s="707"/>
      <c r="D5" s="707"/>
      <c r="E5" s="707"/>
      <c r="F5" s="707"/>
      <c r="G5" s="707"/>
      <c r="H5" s="707"/>
      <c r="I5" s="707"/>
      <c r="J5" s="12"/>
      <c r="K5" s="15"/>
    </row>
    <row r="6" spans="6:11" ht="14.25">
      <c r="F6" s="29"/>
      <c r="G6" s="29"/>
      <c r="H6" s="29"/>
      <c r="I6" s="29"/>
      <c r="J6" s="201" t="s">
        <v>273</v>
      </c>
      <c r="K6" s="15"/>
    </row>
    <row r="7" spans="1:15" ht="126.75" customHeight="1">
      <c r="A7" s="125" t="s">
        <v>335</v>
      </c>
      <c r="B7" s="125" t="s">
        <v>336</v>
      </c>
      <c r="C7" s="445" t="s">
        <v>337</v>
      </c>
      <c r="D7" s="446" t="s">
        <v>343</v>
      </c>
      <c r="E7" s="447" t="s">
        <v>497</v>
      </c>
      <c r="F7" s="125" t="s">
        <v>493</v>
      </c>
      <c r="G7" s="125" t="s">
        <v>498</v>
      </c>
      <c r="H7" s="125" t="s">
        <v>494</v>
      </c>
      <c r="I7" s="125" t="s">
        <v>499</v>
      </c>
      <c r="J7" s="125" t="s">
        <v>500</v>
      </c>
      <c r="K7" s="28"/>
      <c r="L7" s="28"/>
      <c r="M7" s="29"/>
      <c r="N7" s="29"/>
      <c r="O7" s="29"/>
    </row>
    <row r="8" spans="1:10" ht="15.75">
      <c r="A8" s="89">
        <v>1</v>
      </c>
      <c r="B8" s="337">
        <v>2</v>
      </c>
      <c r="C8" s="337">
        <v>3</v>
      </c>
      <c r="D8" s="355">
        <v>4</v>
      </c>
      <c r="E8" s="89">
        <v>5</v>
      </c>
      <c r="F8" s="89">
        <v>6</v>
      </c>
      <c r="G8" s="89">
        <v>7</v>
      </c>
      <c r="H8" s="89">
        <v>8</v>
      </c>
      <c r="I8" s="89">
        <v>9</v>
      </c>
      <c r="J8" s="89">
        <v>10</v>
      </c>
    </row>
    <row r="9" spans="1:10" ht="42.75" customHeight="1">
      <c r="A9" s="129" t="s">
        <v>94</v>
      </c>
      <c r="B9" s="285"/>
      <c r="C9" s="286"/>
      <c r="D9" s="288"/>
      <c r="E9" s="287"/>
      <c r="F9" s="128"/>
      <c r="G9" s="128"/>
      <c r="H9" s="128"/>
      <c r="I9" s="130">
        <f>SUM(I10:I36)</f>
        <v>7393335</v>
      </c>
      <c r="J9" s="130"/>
    </row>
    <row r="10" spans="1:10" ht="84" customHeight="1">
      <c r="A10" s="95" t="s">
        <v>283</v>
      </c>
      <c r="B10" s="331" t="s">
        <v>284</v>
      </c>
      <c r="C10" s="331" t="s">
        <v>95</v>
      </c>
      <c r="D10" s="246" t="s">
        <v>285</v>
      </c>
      <c r="E10" s="101" t="s">
        <v>59</v>
      </c>
      <c r="F10" s="101"/>
      <c r="G10" s="222"/>
      <c r="H10" s="222"/>
      <c r="I10" s="81">
        <v>20000</v>
      </c>
      <c r="J10" s="81"/>
    </row>
    <row r="11" spans="1:10" ht="51.75" customHeight="1">
      <c r="A11" s="283" t="s">
        <v>242</v>
      </c>
      <c r="B11" s="331" t="s">
        <v>114</v>
      </c>
      <c r="C11" s="331" t="s">
        <v>112</v>
      </c>
      <c r="D11" s="104" t="s">
        <v>243</v>
      </c>
      <c r="E11" s="101" t="s">
        <v>59</v>
      </c>
      <c r="F11" s="101"/>
      <c r="G11" s="222"/>
      <c r="H11" s="222"/>
      <c r="I11" s="81">
        <v>325000</v>
      </c>
      <c r="J11" s="81"/>
    </row>
    <row r="12" spans="1:10" ht="50.25" customHeight="1">
      <c r="A12" s="283" t="s">
        <v>96</v>
      </c>
      <c r="B12" s="321">
        <v>1010</v>
      </c>
      <c r="C12" s="331" t="s">
        <v>98</v>
      </c>
      <c r="D12" s="80" t="s">
        <v>165</v>
      </c>
      <c r="E12" s="203" t="s">
        <v>59</v>
      </c>
      <c r="F12" s="448"/>
      <c r="G12" s="448"/>
      <c r="H12" s="448"/>
      <c r="I12" s="81">
        <v>22400</v>
      </c>
      <c r="J12" s="81"/>
    </row>
    <row r="13" spans="1:10" ht="57" customHeight="1">
      <c r="A13" s="283" t="s">
        <v>367</v>
      </c>
      <c r="B13" s="321">
        <v>3241</v>
      </c>
      <c r="C13" s="321">
        <v>1090</v>
      </c>
      <c r="D13" s="104" t="s">
        <v>327</v>
      </c>
      <c r="E13" s="203" t="s">
        <v>59</v>
      </c>
      <c r="F13" s="101"/>
      <c r="G13" s="101"/>
      <c r="H13" s="101"/>
      <c r="I13" s="81">
        <v>447500</v>
      </c>
      <c r="J13" s="81"/>
    </row>
    <row r="14" spans="1:10" ht="0.75" customHeight="1">
      <c r="A14" s="283" t="s">
        <v>292</v>
      </c>
      <c r="B14" s="321">
        <v>6013</v>
      </c>
      <c r="C14" s="332" t="s">
        <v>104</v>
      </c>
      <c r="D14" s="104" t="s">
        <v>294</v>
      </c>
      <c r="E14" s="177" t="s">
        <v>59</v>
      </c>
      <c r="F14" s="101"/>
      <c r="G14" s="101"/>
      <c r="H14" s="101"/>
      <c r="I14" s="81"/>
      <c r="J14" s="81"/>
    </row>
    <row r="15" spans="1:10" ht="31.5" customHeight="1">
      <c r="A15" s="283" t="s">
        <v>172</v>
      </c>
      <c r="B15" s="186" t="s">
        <v>173</v>
      </c>
      <c r="C15" s="332" t="s">
        <v>104</v>
      </c>
      <c r="D15" s="104" t="s">
        <v>174</v>
      </c>
      <c r="E15" s="334" t="s">
        <v>59</v>
      </c>
      <c r="F15" s="101"/>
      <c r="G15" s="101"/>
      <c r="H15" s="101"/>
      <c r="I15" s="81">
        <v>424400</v>
      </c>
      <c r="J15" s="81"/>
    </row>
    <row r="16" spans="1:10" ht="120" customHeight="1">
      <c r="A16" s="284" t="s">
        <v>515</v>
      </c>
      <c r="B16" s="470" t="s">
        <v>516</v>
      </c>
      <c r="C16" s="471" t="s">
        <v>517</v>
      </c>
      <c r="D16" s="94" t="s">
        <v>518</v>
      </c>
      <c r="E16" s="104" t="s">
        <v>59</v>
      </c>
      <c r="F16" s="472"/>
      <c r="G16" s="472"/>
      <c r="H16" s="101"/>
      <c r="I16" s="81">
        <v>402225</v>
      </c>
      <c r="J16" s="81"/>
    </row>
    <row r="17" spans="1:10" ht="51" customHeight="1">
      <c r="A17" s="283" t="s">
        <v>270</v>
      </c>
      <c r="B17" s="186" t="s">
        <v>268</v>
      </c>
      <c r="C17" s="332" t="s">
        <v>108</v>
      </c>
      <c r="D17" s="94" t="s">
        <v>187</v>
      </c>
      <c r="E17" s="32" t="s">
        <v>505</v>
      </c>
      <c r="F17" s="300">
        <v>2020</v>
      </c>
      <c r="G17" s="101">
        <v>180000</v>
      </c>
      <c r="H17" s="101"/>
      <c r="I17" s="84">
        <v>180000</v>
      </c>
      <c r="J17" s="282"/>
    </row>
    <row r="18" spans="1:10" ht="54" customHeight="1">
      <c r="A18" s="283" t="s">
        <v>270</v>
      </c>
      <c r="B18" s="186" t="s">
        <v>268</v>
      </c>
      <c r="C18" s="332" t="s">
        <v>108</v>
      </c>
      <c r="D18" s="94" t="s">
        <v>187</v>
      </c>
      <c r="E18" s="104" t="s">
        <v>480</v>
      </c>
      <c r="F18" s="300">
        <v>2020</v>
      </c>
      <c r="G18" s="101">
        <v>1527000</v>
      </c>
      <c r="H18" s="101"/>
      <c r="I18" s="84">
        <v>1527000</v>
      </c>
      <c r="J18" s="282"/>
    </row>
    <row r="19" spans="1:10" ht="90" customHeight="1">
      <c r="A19" s="283" t="s">
        <v>270</v>
      </c>
      <c r="B19" s="186" t="s">
        <v>268</v>
      </c>
      <c r="C19" s="332" t="s">
        <v>108</v>
      </c>
      <c r="D19" s="94" t="s">
        <v>187</v>
      </c>
      <c r="E19" s="32" t="s">
        <v>481</v>
      </c>
      <c r="F19" s="300"/>
      <c r="G19" s="101"/>
      <c r="H19" s="101"/>
      <c r="I19" s="84">
        <v>108550</v>
      </c>
      <c r="J19" s="282"/>
    </row>
    <row r="20" spans="1:10" ht="64.5" customHeight="1" hidden="1">
      <c r="A20" s="283" t="s">
        <v>270</v>
      </c>
      <c r="B20" s="186" t="s">
        <v>268</v>
      </c>
      <c r="C20" s="332" t="s">
        <v>108</v>
      </c>
      <c r="D20" s="94" t="s">
        <v>187</v>
      </c>
      <c r="E20" s="32" t="s">
        <v>478</v>
      </c>
      <c r="F20" s="300"/>
      <c r="G20" s="101"/>
      <c r="H20" s="101"/>
      <c r="I20" s="84"/>
      <c r="J20" s="282"/>
    </row>
    <row r="21" spans="1:10" ht="78.75" customHeight="1">
      <c r="A21" s="283" t="s">
        <v>270</v>
      </c>
      <c r="B21" s="186" t="s">
        <v>268</v>
      </c>
      <c r="C21" s="332" t="s">
        <v>108</v>
      </c>
      <c r="D21" s="94" t="s">
        <v>187</v>
      </c>
      <c r="E21" s="32" t="s">
        <v>482</v>
      </c>
      <c r="F21" s="300"/>
      <c r="G21" s="101"/>
      <c r="H21" s="101"/>
      <c r="I21" s="84">
        <v>1478820</v>
      </c>
      <c r="J21" s="282"/>
    </row>
    <row r="22" spans="1:10" ht="69" customHeight="1">
      <c r="A22" s="283" t="s">
        <v>270</v>
      </c>
      <c r="B22" s="186" t="s">
        <v>268</v>
      </c>
      <c r="C22" s="332" t="s">
        <v>108</v>
      </c>
      <c r="D22" s="94" t="s">
        <v>187</v>
      </c>
      <c r="E22" s="32" t="s">
        <v>484</v>
      </c>
      <c r="F22" s="300"/>
      <c r="G22" s="101"/>
      <c r="H22" s="101"/>
      <c r="I22" s="84">
        <v>148950</v>
      </c>
      <c r="J22" s="282"/>
    </row>
    <row r="23" spans="1:10" ht="75.75" customHeight="1">
      <c r="A23" s="283" t="s">
        <v>270</v>
      </c>
      <c r="B23" s="186" t="s">
        <v>268</v>
      </c>
      <c r="C23" s="332" t="s">
        <v>108</v>
      </c>
      <c r="D23" s="94" t="s">
        <v>187</v>
      </c>
      <c r="E23" s="32" t="s">
        <v>483</v>
      </c>
      <c r="F23" s="300">
        <v>2020</v>
      </c>
      <c r="G23" s="101">
        <v>70000</v>
      </c>
      <c r="H23" s="101"/>
      <c r="I23" s="84">
        <v>70000</v>
      </c>
      <c r="J23" s="282"/>
    </row>
    <row r="24" spans="1:10" ht="96.75" customHeight="1">
      <c r="A24" s="283" t="s">
        <v>270</v>
      </c>
      <c r="B24" s="186" t="s">
        <v>268</v>
      </c>
      <c r="C24" s="332" t="s">
        <v>108</v>
      </c>
      <c r="D24" s="94" t="s">
        <v>187</v>
      </c>
      <c r="E24" s="32" t="s">
        <v>506</v>
      </c>
      <c r="F24" s="300">
        <v>2020</v>
      </c>
      <c r="G24" s="101">
        <v>80000</v>
      </c>
      <c r="H24" s="101"/>
      <c r="I24" s="81">
        <v>80000</v>
      </c>
      <c r="J24" s="282"/>
    </row>
    <row r="25" spans="1:10" ht="21.75" customHeight="1" hidden="1">
      <c r="A25" s="283" t="s">
        <v>271</v>
      </c>
      <c r="B25" s="186" t="s">
        <v>267</v>
      </c>
      <c r="C25" s="332" t="s">
        <v>108</v>
      </c>
      <c r="D25" s="94" t="s">
        <v>269</v>
      </c>
      <c r="E25" s="104"/>
      <c r="F25" s="300"/>
      <c r="G25" s="81"/>
      <c r="H25" s="81"/>
      <c r="I25" s="81"/>
      <c r="J25" s="115"/>
    </row>
    <row r="26" spans="1:10" ht="55.5" customHeight="1">
      <c r="A26" s="283" t="s">
        <v>183</v>
      </c>
      <c r="B26" s="186" t="s">
        <v>184</v>
      </c>
      <c r="C26" s="332" t="s">
        <v>108</v>
      </c>
      <c r="D26" s="94" t="s">
        <v>185</v>
      </c>
      <c r="E26" s="32" t="s">
        <v>59</v>
      </c>
      <c r="F26" s="101"/>
      <c r="G26" s="101"/>
      <c r="H26" s="101"/>
      <c r="I26" s="81">
        <v>410000</v>
      </c>
      <c r="J26" s="81"/>
    </row>
    <row r="27" spans="1:10" ht="78.75" customHeight="1" hidden="1">
      <c r="A27" s="283" t="s">
        <v>303</v>
      </c>
      <c r="B27" s="186" t="s">
        <v>304</v>
      </c>
      <c r="C27" s="332" t="s">
        <v>107</v>
      </c>
      <c r="D27" s="94" t="s">
        <v>305</v>
      </c>
      <c r="E27" s="32" t="s">
        <v>59</v>
      </c>
      <c r="F27" s="101"/>
      <c r="G27" s="101"/>
      <c r="H27" s="101"/>
      <c r="I27" s="81"/>
      <c r="J27" s="81"/>
    </row>
    <row r="28" spans="1:10" ht="88.5" customHeight="1" hidden="1">
      <c r="A28" s="283" t="s">
        <v>303</v>
      </c>
      <c r="B28" s="186" t="s">
        <v>304</v>
      </c>
      <c r="C28" s="332" t="s">
        <v>107</v>
      </c>
      <c r="D28" s="94" t="s">
        <v>305</v>
      </c>
      <c r="E28" s="32" t="s">
        <v>59</v>
      </c>
      <c r="F28" s="101"/>
      <c r="G28" s="101"/>
      <c r="H28" s="101"/>
      <c r="I28" s="81"/>
      <c r="J28" s="81"/>
    </row>
    <row r="29" spans="1:10" ht="81.75" customHeight="1" hidden="1">
      <c r="A29" s="283" t="s">
        <v>297</v>
      </c>
      <c r="B29" s="186" t="s">
        <v>289</v>
      </c>
      <c r="C29" s="332" t="s">
        <v>107</v>
      </c>
      <c r="D29" s="104" t="s">
        <v>290</v>
      </c>
      <c r="E29" s="32" t="s">
        <v>59</v>
      </c>
      <c r="F29" s="101"/>
      <c r="G29" s="101"/>
      <c r="H29" s="101"/>
      <c r="I29" s="84"/>
      <c r="J29" s="81"/>
    </row>
    <row r="30" spans="1:10" ht="88.5" customHeight="1" hidden="1">
      <c r="A30" s="283" t="s">
        <v>297</v>
      </c>
      <c r="B30" s="186" t="s">
        <v>289</v>
      </c>
      <c r="C30" s="332" t="s">
        <v>107</v>
      </c>
      <c r="D30" s="104" t="s">
        <v>290</v>
      </c>
      <c r="E30" s="32" t="s">
        <v>59</v>
      </c>
      <c r="F30" s="101"/>
      <c r="G30" s="101"/>
      <c r="H30" s="101"/>
      <c r="I30" s="84"/>
      <c r="J30" s="115"/>
    </row>
    <row r="31" spans="1:10" ht="91.5" customHeight="1">
      <c r="A31" s="283" t="s">
        <v>297</v>
      </c>
      <c r="B31" s="186" t="s">
        <v>289</v>
      </c>
      <c r="C31" s="332" t="s">
        <v>107</v>
      </c>
      <c r="D31" s="104" t="s">
        <v>290</v>
      </c>
      <c r="E31" s="32" t="s">
        <v>59</v>
      </c>
      <c r="F31" s="101"/>
      <c r="G31" s="101"/>
      <c r="H31" s="101"/>
      <c r="I31" s="84">
        <v>1545000</v>
      </c>
      <c r="J31" s="115"/>
    </row>
    <row r="32" spans="1:10" ht="33" customHeight="1" hidden="1">
      <c r="A32" s="283" t="s">
        <v>319</v>
      </c>
      <c r="B32" s="186" t="s">
        <v>320</v>
      </c>
      <c r="C32" s="304" t="s">
        <v>107</v>
      </c>
      <c r="D32" s="94" t="s">
        <v>374</v>
      </c>
      <c r="E32" s="32" t="s">
        <v>59</v>
      </c>
      <c r="F32" s="101"/>
      <c r="G32" s="101"/>
      <c r="H32" s="101"/>
      <c r="I32" s="81"/>
      <c r="J32" s="115"/>
    </row>
    <row r="33" spans="1:10" ht="27.75" customHeight="1" hidden="1">
      <c r="A33" s="283" t="s">
        <v>445</v>
      </c>
      <c r="B33" s="186" t="s">
        <v>449</v>
      </c>
      <c r="C33" s="332" t="s">
        <v>129</v>
      </c>
      <c r="D33" s="94" t="s">
        <v>437</v>
      </c>
      <c r="E33" s="32" t="s">
        <v>59</v>
      </c>
      <c r="F33" s="101"/>
      <c r="G33" s="101"/>
      <c r="H33" s="101"/>
      <c r="I33" s="81"/>
      <c r="J33" s="81"/>
    </row>
    <row r="34" spans="1:10" ht="52.5" customHeight="1">
      <c r="A34" s="283" t="s">
        <v>189</v>
      </c>
      <c r="B34" s="186" t="s">
        <v>190</v>
      </c>
      <c r="C34" s="332" t="s">
        <v>107</v>
      </c>
      <c r="D34" s="104" t="s">
        <v>191</v>
      </c>
      <c r="E34" s="104" t="s">
        <v>59</v>
      </c>
      <c r="F34" s="104"/>
      <c r="G34" s="104"/>
      <c r="H34" s="104"/>
      <c r="I34" s="84">
        <v>50000</v>
      </c>
      <c r="J34" s="84"/>
    </row>
    <row r="35" spans="1:10" ht="101.25" customHeight="1">
      <c r="A35" s="283" t="s">
        <v>192</v>
      </c>
      <c r="B35" s="186" t="s">
        <v>193</v>
      </c>
      <c r="C35" s="332" t="s">
        <v>107</v>
      </c>
      <c r="D35" s="94" t="s">
        <v>194</v>
      </c>
      <c r="E35" s="104" t="s">
        <v>59</v>
      </c>
      <c r="F35" s="101"/>
      <c r="G35" s="222"/>
      <c r="H35" s="222"/>
      <c r="I35" s="84">
        <v>10000</v>
      </c>
      <c r="J35" s="84"/>
    </row>
    <row r="36" spans="1:10" ht="51.75" customHeight="1">
      <c r="A36" s="283" t="s">
        <v>195</v>
      </c>
      <c r="B36" s="186" t="s">
        <v>196</v>
      </c>
      <c r="C36" s="332" t="s">
        <v>107</v>
      </c>
      <c r="D36" s="104" t="s">
        <v>160</v>
      </c>
      <c r="E36" s="104" t="s">
        <v>59</v>
      </c>
      <c r="F36" s="101"/>
      <c r="G36" s="101"/>
      <c r="H36" s="101"/>
      <c r="I36" s="81">
        <v>143490</v>
      </c>
      <c r="J36" s="81"/>
    </row>
    <row r="37" spans="1:10" ht="60" customHeight="1">
      <c r="A37" s="129" t="s">
        <v>250</v>
      </c>
      <c r="B37" s="449"/>
      <c r="C37" s="129"/>
      <c r="D37" s="126" t="s">
        <v>125</v>
      </c>
      <c r="E37" s="127"/>
      <c r="F37" s="127"/>
      <c r="G37" s="127"/>
      <c r="H37" s="127"/>
      <c r="I37" s="130">
        <f>SUM(I38:I54)</f>
        <v>18568880</v>
      </c>
      <c r="J37" s="450"/>
    </row>
    <row r="38" spans="1:10" s="275" customFormat="1" ht="57.75" customHeight="1">
      <c r="A38" s="332" t="s">
        <v>252</v>
      </c>
      <c r="B38" s="186" t="s">
        <v>97</v>
      </c>
      <c r="C38" s="332" t="s">
        <v>98</v>
      </c>
      <c r="D38" s="32" t="s">
        <v>165</v>
      </c>
      <c r="E38" s="203" t="s">
        <v>59</v>
      </c>
      <c r="F38" s="274"/>
      <c r="G38" s="274"/>
      <c r="H38" s="274"/>
      <c r="I38" s="84">
        <v>40000</v>
      </c>
      <c r="J38" s="451"/>
    </row>
    <row r="39" spans="1:10" ht="99.75" customHeight="1">
      <c r="A39" s="283" t="s">
        <v>253</v>
      </c>
      <c r="B39" s="186" t="s">
        <v>99</v>
      </c>
      <c r="C39" s="332" t="s">
        <v>100</v>
      </c>
      <c r="D39" s="104" t="s">
        <v>458</v>
      </c>
      <c r="E39" s="104" t="s">
        <v>59</v>
      </c>
      <c r="F39" s="188"/>
      <c r="G39" s="188"/>
      <c r="H39" s="188"/>
      <c r="I39" s="81">
        <v>1700880</v>
      </c>
      <c r="J39" s="448"/>
    </row>
    <row r="40" spans="1:10" ht="82.5" customHeight="1" hidden="1">
      <c r="A40" s="283" t="s">
        <v>254</v>
      </c>
      <c r="B40" s="186" t="s">
        <v>103</v>
      </c>
      <c r="C40" s="332" t="s">
        <v>126</v>
      </c>
      <c r="D40" s="176" t="s">
        <v>127</v>
      </c>
      <c r="E40" s="32" t="s">
        <v>59</v>
      </c>
      <c r="F40" s="187"/>
      <c r="G40" s="187"/>
      <c r="H40" s="187"/>
      <c r="I40" s="81"/>
      <c r="J40" s="448"/>
    </row>
    <row r="41" spans="1:10" ht="86.25" customHeight="1" hidden="1">
      <c r="A41" s="283" t="s">
        <v>255</v>
      </c>
      <c r="B41" s="186" t="s">
        <v>235</v>
      </c>
      <c r="C41" s="332" t="s">
        <v>126</v>
      </c>
      <c r="D41" s="176" t="s">
        <v>216</v>
      </c>
      <c r="E41" s="32" t="s">
        <v>59</v>
      </c>
      <c r="F41" s="32"/>
      <c r="G41" s="32"/>
      <c r="H41" s="32"/>
      <c r="I41" s="84"/>
      <c r="J41" s="448"/>
    </row>
    <row r="42" spans="1:10" ht="18.75" customHeight="1" hidden="1">
      <c r="A42" s="283" t="s">
        <v>257</v>
      </c>
      <c r="B42" s="332" t="s">
        <v>236</v>
      </c>
      <c r="C42" s="332" t="s">
        <v>128</v>
      </c>
      <c r="D42" s="176" t="s">
        <v>217</v>
      </c>
      <c r="E42" s="187" t="s">
        <v>59</v>
      </c>
      <c r="F42" s="187"/>
      <c r="G42" s="187"/>
      <c r="H42" s="187"/>
      <c r="I42" s="81"/>
      <c r="J42" s="448"/>
    </row>
    <row r="43" spans="1:10" ht="36.75" customHeight="1">
      <c r="A43" s="452" t="s">
        <v>258</v>
      </c>
      <c r="B43" s="332" t="s">
        <v>373</v>
      </c>
      <c r="C43" s="332" t="s">
        <v>128</v>
      </c>
      <c r="D43" s="176" t="s">
        <v>218</v>
      </c>
      <c r="E43" s="187" t="s">
        <v>59</v>
      </c>
      <c r="F43" s="187"/>
      <c r="G43" s="303"/>
      <c r="H43" s="303"/>
      <c r="I43" s="81">
        <v>1833600</v>
      </c>
      <c r="J43" s="448"/>
    </row>
    <row r="44" spans="1:10" ht="145.5" customHeight="1">
      <c r="A44" s="452" t="s">
        <v>509</v>
      </c>
      <c r="B44" s="332" t="s">
        <v>511</v>
      </c>
      <c r="C44" s="332" t="s">
        <v>128</v>
      </c>
      <c r="D44" s="32" t="s">
        <v>510</v>
      </c>
      <c r="E44" s="463" t="s">
        <v>325</v>
      </c>
      <c r="F44" s="461"/>
      <c r="G44" s="461"/>
      <c r="H44" s="222"/>
      <c r="I44" s="81">
        <v>4900000</v>
      </c>
      <c r="J44" s="448"/>
    </row>
    <row r="45" spans="1:10" ht="32.25" customHeight="1" hidden="1">
      <c r="A45" s="452" t="s">
        <v>260</v>
      </c>
      <c r="B45" s="332" t="s">
        <v>306</v>
      </c>
      <c r="C45" s="332" t="s">
        <v>105</v>
      </c>
      <c r="D45" s="32" t="s">
        <v>221</v>
      </c>
      <c r="E45" s="462"/>
      <c r="F45" s="32"/>
      <c r="G45" s="32"/>
      <c r="H45" s="32"/>
      <c r="I45" s="81"/>
      <c r="J45" s="448"/>
    </row>
    <row r="46" spans="1:10" ht="33" customHeight="1" hidden="1">
      <c r="A46" s="452" t="s">
        <v>264</v>
      </c>
      <c r="B46" s="332" t="s">
        <v>349</v>
      </c>
      <c r="C46" s="284" t="s">
        <v>106</v>
      </c>
      <c r="D46" s="176" t="s">
        <v>224</v>
      </c>
      <c r="E46" s="187" t="s">
        <v>59</v>
      </c>
      <c r="F46" s="32"/>
      <c r="G46" s="277"/>
      <c r="H46" s="277"/>
      <c r="I46" s="81"/>
      <c r="J46" s="448"/>
    </row>
    <row r="47" spans="1:10" ht="33" customHeight="1" hidden="1">
      <c r="A47" s="452" t="s">
        <v>400</v>
      </c>
      <c r="B47" s="332" t="s">
        <v>402</v>
      </c>
      <c r="C47" s="284" t="s">
        <v>106</v>
      </c>
      <c r="D47" s="321" t="s">
        <v>401</v>
      </c>
      <c r="E47" s="321" t="s">
        <v>403</v>
      </c>
      <c r="F47" s="340"/>
      <c r="G47" s="340"/>
      <c r="H47" s="340"/>
      <c r="I47" s="115"/>
      <c r="J47" s="300"/>
    </row>
    <row r="48" spans="1:10" ht="57" customHeight="1" hidden="1">
      <c r="A48" s="452" t="s">
        <v>266</v>
      </c>
      <c r="B48" s="332" t="s">
        <v>226</v>
      </c>
      <c r="C48" s="332" t="s">
        <v>108</v>
      </c>
      <c r="D48" s="94" t="s">
        <v>227</v>
      </c>
      <c r="E48" s="32" t="s">
        <v>325</v>
      </c>
      <c r="F48" s="300"/>
      <c r="G48" s="101"/>
      <c r="H48" s="101"/>
      <c r="I48" s="341"/>
      <c r="J48" s="300"/>
    </row>
    <row r="49" spans="1:10" ht="104.25" customHeight="1">
      <c r="A49" s="452" t="s">
        <v>266</v>
      </c>
      <c r="B49" s="332" t="s">
        <v>226</v>
      </c>
      <c r="C49" s="332" t="s">
        <v>108</v>
      </c>
      <c r="D49" s="94" t="s">
        <v>227</v>
      </c>
      <c r="E49" s="32" t="s">
        <v>464</v>
      </c>
      <c r="F49" s="300"/>
      <c r="G49" s="101"/>
      <c r="H49" s="101"/>
      <c r="I49" s="81">
        <v>50000</v>
      </c>
      <c r="J49" s="300"/>
    </row>
    <row r="50" spans="1:13" ht="63.75" customHeight="1">
      <c r="A50" s="452" t="s">
        <v>266</v>
      </c>
      <c r="B50" s="332" t="s">
        <v>226</v>
      </c>
      <c r="C50" s="332" t="s">
        <v>108</v>
      </c>
      <c r="D50" s="94" t="s">
        <v>227</v>
      </c>
      <c r="E50" s="708" t="s">
        <v>325</v>
      </c>
      <c r="F50" s="710" t="s">
        <v>474</v>
      </c>
      <c r="G50" s="710">
        <v>79319120</v>
      </c>
      <c r="H50" s="464"/>
      <c r="I50" s="81">
        <v>5480000</v>
      </c>
      <c r="J50" s="300"/>
      <c r="M50" s="392"/>
    </row>
    <row r="51" spans="1:10" ht="93" customHeight="1">
      <c r="A51" s="283" t="s">
        <v>316</v>
      </c>
      <c r="B51" s="332" t="s">
        <v>317</v>
      </c>
      <c r="C51" s="332" t="s">
        <v>107</v>
      </c>
      <c r="D51" s="104" t="s">
        <v>318</v>
      </c>
      <c r="E51" s="709"/>
      <c r="F51" s="711"/>
      <c r="G51" s="711"/>
      <c r="H51" s="465"/>
      <c r="I51" s="393">
        <v>1820000</v>
      </c>
      <c r="J51" s="333"/>
    </row>
    <row r="52" spans="1:10" ht="93" customHeight="1">
      <c r="A52" s="283" t="s">
        <v>323</v>
      </c>
      <c r="B52" s="332" t="s">
        <v>324</v>
      </c>
      <c r="C52" s="332" t="s">
        <v>108</v>
      </c>
      <c r="D52" s="104" t="s">
        <v>394</v>
      </c>
      <c r="E52" s="32" t="s">
        <v>476</v>
      </c>
      <c r="F52" s="104"/>
      <c r="G52" s="104"/>
      <c r="H52" s="104"/>
      <c r="I52" s="393">
        <v>213900</v>
      </c>
      <c r="J52" s="333"/>
    </row>
    <row r="53" spans="1:10" ht="99.75" customHeight="1">
      <c r="A53" s="283" t="s">
        <v>316</v>
      </c>
      <c r="B53" s="332" t="s">
        <v>317</v>
      </c>
      <c r="C53" s="332" t="s">
        <v>107</v>
      </c>
      <c r="D53" s="104" t="s">
        <v>318</v>
      </c>
      <c r="E53" s="32" t="s">
        <v>475</v>
      </c>
      <c r="F53" s="300">
        <v>2020</v>
      </c>
      <c r="G53" s="101">
        <v>10077752</v>
      </c>
      <c r="H53" s="101"/>
      <c r="I53" s="81">
        <v>2530500</v>
      </c>
      <c r="J53" s="300"/>
    </row>
    <row r="54" spans="1:10" ht="67.5" customHeight="1" hidden="1">
      <c r="A54" s="283" t="s">
        <v>316</v>
      </c>
      <c r="B54" s="332" t="s">
        <v>317</v>
      </c>
      <c r="C54" s="332" t="s">
        <v>107</v>
      </c>
      <c r="D54" s="104" t="s">
        <v>318</v>
      </c>
      <c r="E54" s="32" t="s">
        <v>473</v>
      </c>
      <c r="F54" s="104"/>
      <c r="G54" s="104"/>
      <c r="H54" s="104"/>
      <c r="I54" s="81"/>
      <c r="J54" s="22"/>
    </row>
    <row r="55" spans="1:10" ht="18.75">
      <c r="A55" s="357" t="s">
        <v>139</v>
      </c>
      <c r="B55" s="357" t="s">
        <v>139</v>
      </c>
      <c r="C55" s="357" t="s">
        <v>139</v>
      </c>
      <c r="D55" s="358" t="s">
        <v>421</v>
      </c>
      <c r="E55" s="357" t="s">
        <v>139</v>
      </c>
      <c r="F55" s="357" t="s">
        <v>139</v>
      </c>
      <c r="G55" s="357" t="s">
        <v>139</v>
      </c>
      <c r="H55" s="357"/>
      <c r="I55" s="82">
        <f>I9+I37</f>
        <v>25962215</v>
      </c>
      <c r="J55" s="357" t="s">
        <v>139</v>
      </c>
    </row>
    <row r="56" spans="1:10" s="112" customFormat="1" ht="18.75">
      <c r="A56" s="194"/>
      <c r="B56" s="194"/>
      <c r="C56" s="194"/>
      <c r="D56" s="194"/>
      <c r="E56" s="195"/>
      <c r="F56" s="195"/>
      <c r="G56" s="195"/>
      <c r="H56" s="195"/>
      <c r="I56" s="195"/>
      <c r="J56" s="195"/>
    </row>
    <row r="57" spans="1:10" s="112" customFormat="1" ht="18.75">
      <c r="A57" s="194"/>
      <c r="B57" s="194"/>
      <c r="C57" s="194"/>
      <c r="D57" s="194"/>
      <c r="E57" s="195"/>
      <c r="F57" s="195"/>
      <c r="G57" s="195"/>
      <c r="H57" s="195"/>
      <c r="I57" s="195"/>
      <c r="J57" s="195"/>
    </row>
    <row r="59" ht="18.75">
      <c r="B59" s="21" t="s">
        <v>378</v>
      </c>
    </row>
  </sheetData>
  <sheetProtection/>
  <mergeCells count="7">
    <mergeCell ref="F3:J3"/>
    <mergeCell ref="F2:K2"/>
    <mergeCell ref="B5:I5"/>
    <mergeCell ref="B4:I4"/>
    <mergeCell ref="E50:E51"/>
    <mergeCell ref="F50:F51"/>
    <mergeCell ref="G50:G51"/>
  </mergeCells>
  <printOptions/>
  <pageMargins left="1.1811023622047245" right="0.3937007874015748" top="0.7874015748031497" bottom="0.7874015748031497" header="0.5118110236220472" footer="0.5118110236220472"/>
  <pageSetup horizontalDpi="600" verticalDpi="600" orientation="portrait" paperSize="9" scale="41" r:id="rId1"/>
  <rowBreaks count="1" manualBreakCount="1">
    <brk id="60" max="7" man="1"/>
  </rowBreaks>
</worksheet>
</file>

<file path=xl/worksheets/sheet7.xml><?xml version="1.0" encoding="utf-8"?>
<worksheet xmlns="http://schemas.openxmlformats.org/spreadsheetml/2006/main" xmlns:r="http://schemas.openxmlformats.org/officeDocument/2006/relationships">
  <dimension ref="A1:L58"/>
  <sheetViews>
    <sheetView tabSelected="1" view="pageBreakPreview" zoomScale="60" zoomScalePageLayoutView="0" workbookViewId="0" topLeftCell="A1">
      <pane ySplit="11" topLeftCell="A51" activePane="bottomLeft" state="frozen"/>
      <selection pane="topLeft" activeCell="A1" sqref="A1"/>
      <selection pane="bottomLeft" activeCell="H54" sqref="H54"/>
    </sheetView>
  </sheetViews>
  <sheetFormatPr defaultColWidth="9.00390625" defaultRowHeight="12.75"/>
  <cols>
    <col min="1" max="1" width="22.25390625" style="0" customWidth="1"/>
    <col min="2" max="2" width="19.875" style="0" customWidth="1"/>
    <col min="3" max="3" width="16.875" style="0" customWidth="1"/>
    <col min="4" max="4" width="59.375" style="0" customWidth="1"/>
    <col min="5" max="5" width="76.875" style="0" customWidth="1"/>
    <col min="6" max="6" width="27.875" style="0" customWidth="1"/>
    <col min="7" max="7" width="21.125" style="342" customWidth="1"/>
    <col min="8" max="8" width="22.00390625" style="344" customWidth="1"/>
    <col min="9" max="9" width="21.00390625" style="344" customWidth="1"/>
    <col min="10" max="10" width="21.625" style="344" customWidth="1"/>
    <col min="11" max="11" width="9.125" style="0" hidden="1" customWidth="1"/>
    <col min="12" max="12" width="14.125" style="0" customWidth="1"/>
  </cols>
  <sheetData>
    <row r="1" spans="3:10" ht="22.5">
      <c r="C1" s="10"/>
      <c r="D1" s="11"/>
      <c r="E1" s="11"/>
      <c r="F1" s="11"/>
      <c r="H1" s="718" t="s">
        <v>152</v>
      </c>
      <c r="I1" s="718"/>
      <c r="J1" s="718"/>
    </row>
    <row r="2" spans="3:12" ht="113.25" customHeight="1">
      <c r="C2" s="10"/>
      <c r="D2" s="11"/>
      <c r="E2" s="11"/>
      <c r="F2" s="599" t="s">
        <v>523</v>
      </c>
      <c r="G2" s="599"/>
      <c r="H2" s="599"/>
      <c r="I2" s="599"/>
      <c r="J2" s="599"/>
      <c r="K2" s="223"/>
      <c r="L2" s="223"/>
    </row>
    <row r="3" spans="3:10" ht="20.25">
      <c r="C3" s="10"/>
      <c r="D3" s="11"/>
      <c r="E3" s="11"/>
      <c r="F3" s="11"/>
      <c r="H3" s="717"/>
      <c r="I3" s="717"/>
      <c r="J3" s="717"/>
    </row>
    <row r="4" spans="3:10" ht="48" customHeight="1">
      <c r="C4" s="10"/>
      <c r="D4" s="11"/>
      <c r="E4" s="309" t="s">
        <v>413</v>
      </c>
      <c r="F4" s="11"/>
      <c r="H4" s="343"/>
      <c r="I4" s="343"/>
      <c r="J4" s="343"/>
    </row>
    <row r="5" spans="2:9" ht="42.75" customHeight="1">
      <c r="B5" s="698" t="s">
        <v>422</v>
      </c>
      <c r="C5" s="698"/>
      <c r="D5" s="698"/>
      <c r="E5" s="698"/>
      <c r="F5" s="698"/>
      <c r="G5" s="698"/>
      <c r="H5" s="698"/>
      <c r="I5" s="698"/>
    </row>
    <row r="6" spans="2:9" ht="42.75" customHeight="1">
      <c r="B6" s="309"/>
      <c r="C6" s="309"/>
      <c r="D6" s="309"/>
      <c r="E6" s="309" t="s">
        <v>423</v>
      </c>
      <c r="F6" s="309"/>
      <c r="G6" s="305"/>
      <c r="H6" s="305"/>
      <c r="I6" s="305"/>
    </row>
    <row r="7" spans="3:10" ht="15.75">
      <c r="C7" s="715" t="s">
        <v>17</v>
      </c>
      <c r="D7" s="716"/>
      <c r="E7" s="716"/>
      <c r="F7" s="716"/>
      <c r="G7" s="716"/>
      <c r="H7" s="716"/>
      <c r="I7" s="716"/>
      <c r="J7" s="716"/>
    </row>
    <row r="8" spans="1:10" ht="27" customHeight="1">
      <c r="A8" s="719" t="s">
        <v>335</v>
      </c>
      <c r="B8" s="720" t="s">
        <v>336</v>
      </c>
      <c r="C8" s="720" t="s">
        <v>337</v>
      </c>
      <c r="D8" s="721" t="s">
        <v>343</v>
      </c>
      <c r="E8" s="723" t="s">
        <v>350</v>
      </c>
      <c r="F8" s="712" t="s">
        <v>351</v>
      </c>
      <c r="G8" s="704" t="s">
        <v>328</v>
      </c>
      <c r="H8" s="704" t="s">
        <v>16</v>
      </c>
      <c r="I8" s="697" t="s">
        <v>0</v>
      </c>
      <c r="J8" s="697"/>
    </row>
    <row r="9" spans="1:10" ht="90.75" customHeight="1">
      <c r="A9" s="719"/>
      <c r="B9" s="720"/>
      <c r="C9" s="720"/>
      <c r="D9" s="722"/>
      <c r="E9" s="723"/>
      <c r="F9" s="713"/>
      <c r="G9" s="704"/>
      <c r="H9" s="704"/>
      <c r="I9" s="346" t="s">
        <v>352</v>
      </c>
      <c r="J9" s="345" t="s">
        <v>408</v>
      </c>
    </row>
    <row r="10" spans="1:10" ht="20.25">
      <c r="A10" s="90">
        <v>1</v>
      </c>
      <c r="B10" s="90">
        <v>2</v>
      </c>
      <c r="C10" s="100">
        <v>3</v>
      </c>
      <c r="D10" s="100">
        <v>4</v>
      </c>
      <c r="E10" s="289">
        <v>5</v>
      </c>
      <c r="F10" s="100"/>
      <c r="G10" s="347"/>
      <c r="H10" s="347">
        <v>6</v>
      </c>
      <c r="I10" s="347">
        <v>7</v>
      </c>
      <c r="J10" s="347">
        <v>8</v>
      </c>
    </row>
    <row r="11" spans="1:10" s="218" customFormat="1" ht="23.25">
      <c r="A11" s="215" t="s">
        <v>94</v>
      </c>
      <c r="B11" s="215"/>
      <c r="C11" s="216"/>
      <c r="D11" s="217" t="s">
        <v>134</v>
      </c>
      <c r="E11" s="217"/>
      <c r="F11" s="217"/>
      <c r="G11" s="348">
        <f>SUM(G12:G54)</f>
        <v>40732940</v>
      </c>
      <c r="H11" s="348">
        <f>SUM(H12:H54)</f>
        <v>34300530</v>
      </c>
      <c r="I11" s="348">
        <f>SUM(I12:I54)</f>
        <v>6432410</v>
      </c>
      <c r="J11" s="348">
        <f>SUM(J12:J54)</f>
        <v>4956210</v>
      </c>
    </row>
    <row r="12" spans="1:12" s="112" customFormat="1" ht="60.75">
      <c r="A12" s="205" t="s">
        <v>242</v>
      </c>
      <c r="B12" s="206" t="s">
        <v>114</v>
      </c>
      <c r="C12" s="207" t="s">
        <v>95</v>
      </c>
      <c r="D12" s="160" t="s">
        <v>243</v>
      </c>
      <c r="E12" s="164" t="s">
        <v>353</v>
      </c>
      <c r="F12" s="298" t="s">
        <v>356</v>
      </c>
      <c r="G12" s="294">
        <f aca="true" t="shared" si="0" ref="G12:G55">H12+I12</f>
        <v>89000</v>
      </c>
      <c r="H12" s="219">
        <v>89000</v>
      </c>
      <c r="I12" s="220"/>
      <c r="J12" s="219"/>
      <c r="L12" s="466">
        <v>89000</v>
      </c>
    </row>
    <row r="13" spans="1:10" s="112" customFormat="1" ht="60.75">
      <c r="A13" s="205" t="s">
        <v>242</v>
      </c>
      <c r="B13" s="206" t="s">
        <v>114</v>
      </c>
      <c r="C13" s="207" t="s">
        <v>95</v>
      </c>
      <c r="D13" s="160" t="s">
        <v>243</v>
      </c>
      <c r="E13" s="160" t="s">
        <v>286</v>
      </c>
      <c r="F13" s="274" t="s">
        <v>357</v>
      </c>
      <c r="G13" s="294">
        <f t="shared" si="0"/>
        <v>400000</v>
      </c>
      <c r="H13" s="219">
        <v>400000</v>
      </c>
      <c r="I13" s="219"/>
      <c r="J13" s="219"/>
    </row>
    <row r="14" spans="1:10" s="112" customFormat="1" ht="69.75" customHeight="1">
      <c r="A14" s="205" t="s">
        <v>242</v>
      </c>
      <c r="B14" s="206" t="s">
        <v>114</v>
      </c>
      <c r="C14" s="207" t="s">
        <v>95</v>
      </c>
      <c r="D14" s="160" t="s">
        <v>243</v>
      </c>
      <c r="E14" s="160" t="s">
        <v>522</v>
      </c>
      <c r="F14" s="274" t="s">
        <v>451</v>
      </c>
      <c r="G14" s="294">
        <f t="shared" si="0"/>
        <v>329000</v>
      </c>
      <c r="H14" s="219">
        <v>4000</v>
      </c>
      <c r="I14" s="219">
        <v>325000</v>
      </c>
      <c r="J14" s="219">
        <v>325000</v>
      </c>
    </row>
    <row r="15" spans="1:10" s="112" customFormat="1" ht="80.25" customHeight="1">
      <c r="A15" s="205" t="s">
        <v>427</v>
      </c>
      <c r="B15" s="206" t="s">
        <v>428</v>
      </c>
      <c r="C15" s="207" t="s">
        <v>429</v>
      </c>
      <c r="D15" s="363" t="s">
        <v>463</v>
      </c>
      <c r="E15" s="363" t="s">
        <v>450</v>
      </c>
      <c r="F15" s="274" t="s">
        <v>451</v>
      </c>
      <c r="G15" s="294">
        <f t="shared" si="0"/>
        <v>8277100</v>
      </c>
      <c r="H15" s="219">
        <v>8277100</v>
      </c>
      <c r="I15" s="219"/>
      <c r="J15" s="219"/>
    </row>
    <row r="16" spans="1:10" s="319" customFormat="1" ht="84" customHeight="1">
      <c r="A16" s="205" t="s">
        <v>310</v>
      </c>
      <c r="B16" s="206" t="s">
        <v>311</v>
      </c>
      <c r="C16" s="207" t="s">
        <v>312</v>
      </c>
      <c r="D16" s="160" t="s">
        <v>313</v>
      </c>
      <c r="E16" s="160" t="s">
        <v>368</v>
      </c>
      <c r="F16" s="298" t="s">
        <v>356</v>
      </c>
      <c r="G16" s="294">
        <f t="shared" si="0"/>
        <v>991000</v>
      </c>
      <c r="H16" s="219">
        <v>991000</v>
      </c>
      <c r="I16" s="188"/>
      <c r="J16" s="219"/>
    </row>
    <row r="17" spans="1:10" s="319" customFormat="1" ht="84" customHeight="1">
      <c r="A17" s="205" t="s">
        <v>431</v>
      </c>
      <c r="B17" s="113" t="s">
        <v>432</v>
      </c>
      <c r="C17" s="93" t="s">
        <v>433</v>
      </c>
      <c r="D17" s="188" t="s">
        <v>434</v>
      </c>
      <c r="E17" s="188" t="s">
        <v>452</v>
      </c>
      <c r="F17" s="274" t="s">
        <v>451</v>
      </c>
      <c r="G17" s="294">
        <f t="shared" si="0"/>
        <v>871300</v>
      </c>
      <c r="H17" s="219">
        <v>871300</v>
      </c>
      <c r="I17" s="188"/>
      <c r="J17" s="219"/>
    </row>
    <row r="18" spans="1:10" s="319" customFormat="1" ht="84" customHeight="1">
      <c r="A18" s="205" t="s">
        <v>430</v>
      </c>
      <c r="B18" s="206" t="s">
        <v>435</v>
      </c>
      <c r="C18" s="93" t="s">
        <v>433</v>
      </c>
      <c r="D18" s="188" t="s">
        <v>436</v>
      </c>
      <c r="E18" s="363" t="s">
        <v>450</v>
      </c>
      <c r="F18" s="274" t="s">
        <v>451</v>
      </c>
      <c r="G18" s="294">
        <f t="shared" si="0"/>
        <v>21000</v>
      </c>
      <c r="H18" s="219">
        <v>21000</v>
      </c>
      <c r="I18" s="188"/>
      <c r="J18" s="219"/>
    </row>
    <row r="19" spans="1:10" s="319" customFormat="1" ht="84" customHeight="1">
      <c r="A19" s="205" t="s">
        <v>446</v>
      </c>
      <c r="B19" s="206" t="s">
        <v>447</v>
      </c>
      <c r="C19" s="93" t="s">
        <v>443</v>
      </c>
      <c r="D19" s="188" t="s">
        <v>448</v>
      </c>
      <c r="E19" s="188" t="s">
        <v>453</v>
      </c>
      <c r="F19" s="274" t="s">
        <v>451</v>
      </c>
      <c r="G19" s="294">
        <f t="shared" si="0"/>
        <v>732800</v>
      </c>
      <c r="H19" s="219">
        <v>732800</v>
      </c>
      <c r="I19" s="188"/>
      <c r="J19" s="219"/>
    </row>
    <row r="20" spans="1:10" s="182" customFormat="1" ht="97.5" customHeight="1">
      <c r="A20" s="189" t="s">
        <v>166</v>
      </c>
      <c r="B20" s="206" t="s">
        <v>167</v>
      </c>
      <c r="C20" s="208" t="s">
        <v>102</v>
      </c>
      <c r="D20" s="101" t="s">
        <v>168</v>
      </c>
      <c r="E20" s="164" t="s">
        <v>248</v>
      </c>
      <c r="F20" s="298" t="s">
        <v>358</v>
      </c>
      <c r="G20" s="294">
        <f t="shared" si="0"/>
        <v>111000</v>
      </c>
      <c r="H20" s="219">
        <v>111000</v>
      </c>
      <c r="I20" s="188"/>
      <c r="J20" s="294"/>
    </row>
    <row r="21" spans="1:10" ht="87.75" customHeight="1">
      <c r="A21" s="189" t="s">
        <v>169</v>
      </c>
      <c r="B21" s="206" t="s">
        <v>170</v>
      </c>
      <c r="C21" s="208" t="s">
        <v>103</v>
      </c>
      <c r="D21" s="164" t="s">
        <v>171</v>
      </c>
      <c r="E21" s="164" t="s">
        <v>508</v>
      </c>
      <c r="F21" s="298" t="s">
        <v>356</v>
      </c>
      <c r="G21" s="294">
        <f t="shared" si="0"/>
        <v>335000</v>
      </c>
      <c r="H21" s="294">
        <v>335000</v>
      </c>
      <c r="I21" s="294"/>
      <c r="J21" s="294"/>
    </row>
    <row r="22" spans="1:10" ht="90" customHeight="1">
      <c r="A22" s="189" t="s">
        <v>169</v>
      </c>
      <c r="B22" s="206" t="s">
        <v>170</v>
      </c>
      <c r="C22" s="208" t="s">
        <v>103</v>
      </c>
      <c r="D22" s="164" t="s">
        <v>171</v>
      </c>
      <c r="E22" s="164" t="s">
        <v>249</v>
      </c>
      <c r="F22" s="298" t="s">
        <v>358</v>
      </c>
      <c r="G22" s="294">
        <f t="shared" si="0"/>
        <v>10000</v>
      </c>
      <c r="H22" s="294">
        <v>10000</v>
      </c>
      <c r="I22" s="294"/>
      <c r="J22" s="294"/>
    </row>
    <row r="23" spans="1:10" ht="39.75" customHeight="1" hidden="1">
      <c r="A23" s="189" t="s">
        <v>169</v>
      </c>
      <c r="B23" s="206" t="s">
        <v>170</v>
      </c>
      <c r="C23" s="208" t="s">
        <v>103</v>
      </c>
      <c r="D23" s="164" t="s">
        <v>171</v>
      </c>
      <c r="E23" s="161" t="s">
        <v>282</v>
      </c>
      <c r="F23" s="161"/>
      <c r="G23" s="294">
        <f t="shared" si="0"/>
        <v>0</v>
      </c>
      <c r="H23" s="293"/>
      <c r="I23" s="295"/>
      <c r="J23" s="294"/>
    </row>
    <row r="24" spans="1:10" ht="63.75" customHeight="1" hidden="1">
      <c r="A24" s="189" t="s">
        <v>169</v>
      </c>
      <c r="B24" s="206" t="s">
        <v>170</v>
      </c>
      <c r="C24" s="208" t="s">
        <v>103</v>
      </c>
      <c r="D24" s="164" t="s">
        <v>171</v>
      </c>
      <c r="E24" s="164" t="s">
        <v>395</v>
      </c>
      <c r="F24" s="298" t="s">
        <v>356</v>
      </c>
      <c r="G24" s="294">
        <f t="shared" si="0"/>
        <v>0</v>
      </c>
      <c r="H24" s="294"/>
      <c r="I24" s="295"/>
      <c r="J24" s="294"/>
    </row>
    <row r="25" spans="1:10" ht="82.5" customHeight="1">
      <c r="A25" s="189" t="s">
        <v>390</v>
      </c>
      <c r="B25" s="206" t="s">
        <v>391</v>
      </c>
      <c r="C25" s="208" t="s">
        <v>176</v>
      </c>
      <c r="D25" s="162" t="s">
        <v>392</v>
      </c>
      <c r="E25" s="160" t="s">
        <v>456</v>
      </c>
      <c r="F25" s="274" t="s">
        <v>451</v>
      </c>
      <c r="G25" s="294">
        <f t="shared" si="0"/>
        <v>150100</v>
      </c>
      <c r="H25" s="294">
        <v>150100</v>
      </c>
      <c r="I25" s="295"/>
      <c r="J25" s="294"/>
    </row>
    <row r="26" spans="1:10" s="182" customFormat="1" ht="106.5" customHeight="1">
      <c r="A26" s="189" t="s">
        <v>292</v>
      </c>
      <c r="B26" s="206" t="s">
        <v>293</v>
      </c>
      <c r="C26" s="208" t="s">
        <v>104</v>
      </c>
      <c r="D26" s="193" t="s">
        <v>294</v>
      </c>
      <c r="E26" s="164" t="s">
        <v>365</v>
      </c>
      <c r="F26" s="298" t="s">
        <v>356</v>
      </c>
      <c r="G26" s="294">
        <f t="shared" si="0"/>
        <v>292000</v>
      </c>
      <c r="H26" s="219">
        <v>292000</v>
      </c>
      <c r="I26" s="219"/>
      <c r="J26" s="294"/>
    </row>
    <row r="27" spans="1:10" s="182" customFormat="1" ht="187.5" customHeight="1">
      <c r="A27" s="189" t="s">
        <v>175</v>
      </c>
      <c r="B27" s="206" t="s">
        <v>176</v>
      </c>
      <c r="C27" s="208" t="s">
        <v>104</v>
      </c>
      <c r="D27" s="188" t="s">
        <v>177</v>
      </c>
      <c r="E27" s="160" t="s">
        <v>471</v>
      </c>
      <c r="F27" s="298" t="s">
        <v>472</v>
      </c>
      <c r="G27" s="294">
        <f t="shared" si="0"/>
        <v>7406510</v>
      </c>
      <c r="H27" s="364">
        <v>7406510</v>
      </c>
      <c r="I27" s="280"/>
      <c r="J27" s="294"/>
    </row>
    <row r="28" spans="1:10" ht="66" customHeight="1">
      <c r="A28" s="189" t="s">
        <v>172</v>
      </c>
      <c r="B28" s="206" t="s">
        <v>173</v>
      </c>
      <c r="C28" s="208" t="s">
        <v>104</v>
      </c>
      <c r="D28" s="164" t="s">
        <v>174</v>
      </c>
      <c r="E28" s="164" t="s">
        <v>272</v>
      </c>
      <c r="F28" s="298" t="s">
        <v>358</v>
      </c>
      <c r="G28" s="294">
        <f t="shared" si="0"/>
        <v>200000</v>
      </c>
      <c r="H28" s="294">
        <v>200000</v>
      </c>
      <c r="I28" s="294"/>
      <c r="J28" s="294"/>
    </row>
    <row r="29" spans="1:10" ht="137.25" customHeight="1">
      <c r="A29" s="189" t="s">
        <v>172</v>
      </c>
      <c r="B29" s="206" t="s">
        <v>173</v>
      </c>
      <c r="C29" s="208" t="s">
        <v>104</v>
      </c>
      <c r="D29" s="247" t="s">
        <v>174</v>
      </c>
      <c r="E29" s="164" t="s">
        <v>366</v>
      </c>
      <c r="F29" s="298" t="s">
        <v>356</v>
      </c>
      <c r="G29" s="294">
        <f t="shared" si="0"/>
        <v>5510900</v>
      </c>
      <c r="H29" s="219">
        <v>5086500</v>
      </c>
      <c r="I29" s="294">
        <v>424400</v>
      </c>
      <c r="J29" s="294">
        <v>424400</v>
      </c>
    </row>
    <row r="30" spans="1:10" ht="69.75" customHeight="1">
      <c r="A30" s="189" t="s">
        <v>172</v>
      </c>
      <c r="B30" s="206" t="s">
        <v>173</v>
      </c>
      <c r="C30" s="208" t="s">
        <v>104</v>
      </c>
      <c r="D30" s="247" t="s">
        <v>174</v>
      </c>
      <c r="E30" s="160" t="s">
        <v>360</v>
      </c>
      <c r="F30" s="298" t="s">
        <v>356</v>
      </c>
      <c r="G30" s="294">
        <f t="shared" si="0"/>
        <v>100000</v>
      </c>
      <c r="H30" s="219">
        <v>100000</v>
      </c>
      <c r="I30" s="219"/>
      <c r="J30" s="294"/>
    </row>
    <row r="31" spans="1:10" ht="62.25" customHeight="1" hidden="1">
      <c r="A31" s="189" t="s">
        <v>172</v>
      </c>
      <c r="B31" s="206" t="s">
        <v>173</v>
      </c>
      <c r="C31" s="208" t="s">
        <v>104</v>
      </c>
      <c r="D31" s="247" t="s">
        <v>174</v>
      </c>
      <c r="E31" s="164" t="s">
        <v>237</v>
      </c>
      <c r="F31" s="298" t="s">
        <v>384</v>
      </c>
      <c r="G31" s="294">
        <f t="shared" si="0"/>
        <v>0</v>
      </c>
      <c r="H31" s="294"/>
      <c r="I31" s="294"/>
      <c r="J31" s="294"/>
    </row>
    <row r="32" spans="1:10" ht="66" customHeight="1">
      <c r="A32" s="189" t="s">
        <v>172</v>
      </c>
      <c r="B32" s="206" t="s">
        <v>173</v>
      </c>
      <c r="C32" s="208" t="s">
        <v>104</v>
      </c>
      <c r="D32" s="247" t="s">
        <v>174</v>
      </c>
      <c r="E32" s="160" t="s">
        <v>383</v>
      </c>
      <c r="F32" s="298" t="s">
        <v>356</v>
      </c>
      <c r="G32" s="294">
        <f t="shared" si="0"/>
        <v>879000</v>
      </c>
      <c r="H32" s="296">
        <v>879000</v>
      </c>
      <c r="I32" s="294"/>
      <c r="J32" s="294"/>
    </row>
    <row r="33" spans="1:10" ht="67.5" customHeight="1" hidden="1">
      <c r="A33" s="189" t="s">
        <v>172</v>
      </c>
      <c r="B33" s="206" t="s">
        <v>173</v>
      </c>
      <c r="C33" s="208" t="s">
        <v>104</v>
      </c>
      <c r="D33" s="247" t="s">
        <v>174</v>
      </c>
      <c r="E33" s="160" t="s">
        <v>385</v>
      </c>
      <c r="F33" s="298" t="s">
        <v>384</v>
      </c>
      <c r="G33" s="294">
        <f t="shared" si="0"/>
        <v>0</v>
      </c>
      <c r="H33" s="296"/>
      <c r="I33" s="294"/>
      <c r="J33" s="294"/>
    </row>
    <row r="34" spans="1:10" ht="69.75" customHeight="1">
      <c r="A34" s="189" t="s">
        <v>180</v>
      </c>
      <c r="B34" s="206" t="s">
        <v>181</v>
      </c>
      <c r="C34" s="208" t="s">
        <v>110</v>
      </c>
      <c r="D34" s="188" t="s">
        <v>182</v>
      </c>
      <c r="E34" s="188" t="s">
        <v>454</v>
      </c>
      <c r="F34" s="274" t="s">
        <v>451</v>
      </c>
      <c r="G34" s="294">
        <f t="shared" si="0"/>
        <v>200000</v>
      </c>
      <c r="H34" s="219">
        <v>200000</v>
      </c>
      <c r="I34" s="219"/>
      <c r="J34" s="294"/>
    </row>
    <row r="35" spans="1:10" ht="98.25" customHeight="1">
      <c r="A35" s="189" t="s">
        <v>270</v>
      </c>
      <c r="B35" s="190" t="s">
        <v>268</v>
      </c>
      <c r="C35" s="208" t="s">
        <v>108</v>
      </c>
      <c r="D35" s="188" t="s">
        <v>187</v>
      </c>
      <c r="E35" s="164" t="s">
        <v>365</v>
      </c>
      <c r="F35" s="298" t="s">
        <v>356</v>
      </c>
      <c r="G35" s="294">
        <f t="shared" si="0"/>
        <v>3593320</v>
      </c>
      <c r="H35" s="219"/>
      <c r="I35" s="219">
        <v>3593320</v>
      </c>
      <c r="J35" s="294">
        <v>3593320</v>
      </c>
    </row>
    <row r="36" spans="1:10" ht="72" customHeight="1">
      <c r="A36" s="189" t="s">
        <v>183</v>
      </c>
      <c r="B36" s="190" t="s">
        <v>184</v>
      </c>
      <c r="C36" s="205" t="s">
        <v>108</v>
      </c>
      <c r="D36" s="188" t="s">
        <v>185</v>
      </c>
      <c r="E36" s="188" t="s">
        <v>454</v>
      </c>
      <c r="F36" s="274" t="s">
        <v>451</v>
      </c>
      <c r="G36" s="294">
        <f t="shared" si="0"/>
        <v>410000</v>
      </c>
      <c r="H36" s="188"/>
      <c r="I36" s="219">
        <v>410000</v>
      </c>
      <c r="J36" s="294">
        <v>410000</v>
      </c>
    </row>
    <row r="37" spans="1:10" ht="71.25" customHeight="1">
      <c r="A37" s="189" t="s">
        <v>188</v>
      </c>
      <c r="B37" s="190" t="s">
        <v>238</v>
      </c>
      <c r="C37" s="205" t="s">
        <v>109</v>
      </c>
      <c r="D37" s="192" t="s">
        <v>60</v>
      </c>
      <c r="E37" s="192" t="s">
        <v>354</v>
      </c>
      <c r="F37" s="298" t="s">
        <v>356</v>
      </c>
      <c r="G37" s="294">
        <f t="shared" si="0"/>
        <v>199000</v>
      </c>
      <c r="H37" s="294">
        <v>199000</v>
      </c>
      <c r="I37" s="297"/>
      <c r="J37" s="294"/>
    </row>
    <row r="38" spans="1:10" ht="75" customHeight="1">
      <c r="A38" s="189" t="s">
        <v>445</v>
      </c>
      <c r="B38" s="210">
        <v>7461</v>
      </c>
      <c r="C38" s="205" t="s">
        <v>129</v>
      </c>
      <c r="D38" s="365" t="s">
        <v>437</v>
      </c>
      <c r="E38" s="188" t="s">
        <v>361</v>
      </c>
      <c r="F38" s="298" t="s">
        <v>356</v>
      </c>
      <c r="G38" s="294">
        <f t="shared" si="0"/>
        <v>6976000</v>
      </c>
      <c r="H38" s="294">
        <v>6976000</v>
      </c>
      <c r="I38" s="294"/>
      <c r="J38" s="294"/>
    </row>
    <row r="39" spans="1:10" ht="15.75" customHeight="1" hidden="1">
      <c r="A39" s="189" t="s">
        <v>137</v>
      </c>
      <c r="B39" s="211"/>
      <c r="C39" s="204">
        <v>100102</v>
      </c>
      <c r="D39" s="163" t="s">
        <v>15</v>
      </c>
      <c r="E39" s="188" t="s">
        <v>123</v>
      </c>
      <c r="F39" s="188"/>
      <c r="G39" s="294">
        <f t="shared" si="0"/>
        <v>0</v>
      </c>
      <c r="H39" s="294"/>
      <c r="I39" s="294"/>
      <c r="J39" s="294"/>
    </row>
    <row r="40" spans="1:10" ht="71.25" customHeight="1">
      <c r="A40" s="189" t="s">
        <v>189</v>
      </c>
      <c r="B40" s="206" t="s">
        <v>190</v>
      </c>
      <c r="C40" s="208" t="s">
        <v>107</v>
      </c>
      <c r="D40" s="188" t="s">
        <v>191</v>
      </c>
      <c r="E40" s="188" t="s">
        <v>454</v>
      </c>
      <c r="F40" s="274" t="s">
        <v>451</v>
      </c>
      <c r="G40" s="294">
        <f t="shared" si="0"/>
        <v>150000</v>
      </c>
      <c r="H40" s="219">
        <v>100000</v>
      </c>
      <c r="I40" s="219">
        <v>50000</v>
      </c>
      <c r="J40" s="294">
        <v>50000</v>
      </c>
    </row>
    <row r="41" spans="1:10" ht="105.75" customHeight="1">
      <c r="A41" s="189" t="s">
        <v>192</v>
      </c>
      <c r="B41" s="210">
        <v>7660</v>
      </c>
      <c r="C41" s="208" t="s">
        <v>107</v>
      </c>
      <c r="D41" s="188" t="s">
        <v>194</v>
      </c>
      <c r="E41" s="188" t="s">
        <v>454</v>
      </c>
      <c r="F41" s="274" t="s">
        <v>451</v>
      </c>
      <c r="G41" s="294">
        <f t="shared" si="0"/>
        <v>10000</v>
      </c>
      <c r="H41" s="219"/>
      <c r="I41" s="219">
        <v>10000</v>
      </c>
      <c r="J41" s="294">
        <v>10000</v>
      </c>
    </row>
    <row r="42" spans="1:10" ht="83.25" customHeight="1" hidden="1">
      <c r="A42" s="189" t="s">
        <v>195</v>
      </c>
      <c r="B42" s="210">
        <v>7670</v>
      </c>
      <c r="C42" s="208" t="s">
        <v>107</v>
      </c>
      <c r="D42" s="188" t="s">
        <v>160</v>
      </c>
      <c r="E42" s="160" t="s">
        <v>388</v>
      </c>
      <c r="F42" s="298" t="s">
        <v>359</v>
      </c>
      <c r="G42" s="294">
        <f t="shared" si="0"/>
        <v>0</v>
      </c>
      <c r="H42" s="188"/>
      <c r="I42" s="219"/>
      <c r="J42" s="294"/>
    </row>
    <row r="43" spans="1:10" ht="77.25" customHeight="1">
      <c r="A43" s="189" t="s">
        <v>195</v>
      </c>
      <c r="B43" s="210">
        <v>7670</v>
      </c>
      <c r="C43" s="208" t="s">
        <v>107</v>
      </c>
      <c r="D43" s="188" t="s">
        <v>160</v>
      </c>
      <c r="E43" s="160" t="s">
        <v>479</v>
      </c>
      <c r="F43" s="298" t="s">
        <v>359</v>
      </c>
      <c r="G43" s="294">
        <f t="shared" si="0"/>
        <v>115290</v>
      </c>
      <c r="H43" s="188"/>
      <c r="I43" s="219">
        <v>115290</v>
      </c>
      <c r="J43" s="294">
        <v>115290</v>
      </c>
    </row>
    <row r="44" spans="1:10" ht="77.25" customHeight="1">
      <c r="A44" s="189" t="s">
        <v>527</v>
      </c>
      <c r="B44" s="210">
        <v>7671</v>
      </c>
      <c r="C44" s="208" t="s">
        <v>528</v>
      </c>
      <c r="D44" s="188" t="s">
        <v>160</v>
      </c>
      <c r="E44" s="160" t="s">
        <v>529</v>
      </c>
      <c r="F44" s="298" t="s">
        <v>530</v>
      </c>
      <c r="G44" s="294">
        <f t="shared" si="0"/>
        <v>28200</v>
      </c>
      <c r="H44" s="188"/>
      <c r="I44" s="219">
        <v>28200</v>
      </c>
      <c r="J44" s="294">
        <v>28200</v>
      </c>
    </row>
    <row r="45" spans="1:10" ht="70.5" customHeight="1">
      <c r="A45" s="189" t="s">
        <v>244</v>
      </c>
      <c r="B45" s="212">
        <v>7680</v>
      </c>
      <c r="C45" s="191" t="s">
        <v>107</v>
      </c>
      <c r="D45" s="193" t="s">
        <v>246</v>
      </c>
      <c r="E45" s="164" t="s">
        <v>455</v>
      </c>
      <c r="F45" s="274" t="s">
        <v>451</v>
      </c>
      <c r="G45" s="294">
        <f t="shared" si="0"/>
        <v>7520</v>
      </c>
      <c r="H45" s="219">
        <v>7520</v>
      </c>
      <c r="I45" s="219"/>
      <c r="J45" s="294"/>
    </row>
    <row r="46" spans="1:10" ht="70.5" customHeight="1">
      <c r="A46" s="189" t="s">
        <v>211</v>
      </c>
      <c r="B46" s="190" t="s">
        <v>212</v>
      </c>
      <c r="C46" s="191" t="s">
        <v>107</v>
      </c>
      <c r="D46" s="193" t="s">
        <v>213</v>
      </c>
      <c r="E46" s="160" t="s">
        <v>247</v>
      </c>
      <c r="F46" s="298" t="s">
        <v>358</v>
      </c>
      <c r="G46" s="294">
        <f t="shared" si="0"/>
        <v>22000</v>
      </c>
      <c r="H46" s="219">
        <v>22000</v>
      </c>
      <c r="I46" s="219"/>
      <c r="J46" s="294"/>
    </row>
    <row r="47" spans="1:10" ht="66.75" customHeight="1">
      <c r="A47" s="189" t="s">
        <v>199</v>
      </c>
      <c r="B47" s="210">
        <v>8110</v>
      </c>
      <c r="C47" s="208" t="s">
        <v>101</v>
      </c>
      <c r="D47" s="162" t="s">
        <v>239</v>
      </c>
      <c r="E47" s="160" t="s">
        <v>274</v>
      </c>
      <c r="F47" s="298" t="s">
        <v>358</v>
      </c>
      <c r="G47" s="294">
        <f t="shared" si="0"/>
        <v>673200</v>
      </c>
      <c r="H47" s="219">
        <v>673200</v>
      </c>
      <c r="I47" s="188"/>
      <c r="J47" s="294"/>
    </row>
    <row r="48" spans="1:10" ht="135.75" customHeight="1">
      <c r="A48" s="189" t="s">
        <v>201</v>
      </c>
      <c r="B48" s="210">
        <v>8340</v>
      </c>
      <c r="C48" s="208" t="s">
        <v>111</v>
      </c>
      <c r="D48" s="193" t="s">
        <v>279</v>
      </c>
      <c r="E48" s="160" t="s">
        <v>355</v>
      </c>
      <c r="F48" s="298" t="s">
        <v>362</v>
      </c>
      <c r="G48" s="294">
        <f t="shared" si="0"/>
        <v>1430700</v>
      </c>
      <c r="H48" s="188"/>
      <c r="I48" s="219">
        <v>1430700</v>
      </c>
      <c r="J48" s="294"/>
    </row>
    <row r="49" spans="1:10" s="182" customFormat="1" ht="113.25" customHeight="1">
      <c r="A49" s="213" t="s">
        <v>230</v>
      </c>
      <c r="B49" s="213" t="s">
        <v>231</v>
      </c>
      <c r="C49" s="214" t="s">
        <v>120</v>
      </c>
      <c r="D49" s="320" t="s">
        <v>232</v>
      </c>
      <c r="E49" s="164" t="s">
        <v>85</v>
      </c>
      <c r="F49" s="298" t="s">
        <v>396</v>
      </c>
      <c r="G49" s="294">
        <f t="shared" si="0"/>
        <v>90500</v>
      </c>
      <c r="H49" s="294">
        <v>45000</v>
      </c>
      <c r="I49" s="294">
        <v>45500</v>
      </c>
      <c r="J49" s="294"/>
    </row>
    <row r="50" spans="1:10" ht="104.25" customHeight="1" hidden="1">
      <c r="A50" s="213" t="s">
        <v>276</v>
      </c>
      <c r="B50" s="213" t="s">
        <v>278</v>
      </c>
      <c r="C50" s="214" t="s">
        <v>114</v>
      </c>
      <c r="D50" s="248" t="s">
        <v>277</v>
      </c>
      <c r="E50" s="164" t="s">
        <v>291</v>
      </c>
      <c r="F50" s="164"/>
      <c r="G50" s="294">
        <f t="shared" si="0"/>
        <v>0</v>
      </c>
      <c r="H50" s="294"/>
      <c r="I50" s="294"/>
      <c r="J50" s="294"/>
    </row>
    <row r="51" spans="1:10" ht="100.5" customHeight="1">
      <c r="A51" s="213" t="s">
        <v>276</v>
      </c>
      <c r="B51" s="213" t="s">
        <v>278</v>
      </c>
      <c r="C51" s="214" t="s">
        <v>114</v>
      </c>
      <c r="D51" s="248" t="s">
        <v>277</v>
      </c>
      <c r="E51" s="164" t="s">
        <v>469</v>
      </c>
      <c r="F51" s="298" t="s">
        <v>470</v>
      </c>
      <c r="G51" s="294">
        <f t="shared" si="0"/>
        <v>61500</v>
      </c>
      <c r="H51" s="294">
        <v>61500</v>
      </c>
      <c r="I51" s="294"/>
      <c r="J51" s="294"/>
    </row>
    <row r="52" spans="1:10" ht="35.25" customHeight="1" hidden="1">
      <c r="A52" s="213" t="s">
        <v>276</v>
      </c>
      <c r="B52" s="213" t="s">
        <v>278</v>
      </c>
      <c r="C52" s="214" t="s">
        <v>114</v>
      </c>
      <c r="D52" s="248" t="s">
        <v>277</v>
      </c>
      <c r="E52" s="164" t="s">
        <v>381</v>
      </c>
      <c r="F52" s="298" t="s">
        <v>380</v>
      </c>
      <c r="G52" s="294">
        <f t="shared" si="0"/>
        <v>0</v>
      </c>
      <c r="H52" s="294"/>
      <c r="I52" s="294"/>
      <c r="J52" s="294"/>
    </row>
    <row r="53" spans="1:10" ht="35.25" customHeight="1" hidden="1">
      <c r="A53" s="213" t="s">
        <v>276</v>
      </c>
      <c r="B53" s="213" t="s">
        <v>278</v>
      </c>
      <c r="C53" s="214" t="s">
        <v>114</v>
      </c>
      <c r="D53" s="248" t="s">
        <v>277</v>
      </c>
      <c r="E53" s="164" t="s">
        <v>404</v>
      </c>
      <c r="F53" s="298" t="s">
        <v>405</v>
      </c>
      <c r="G53" s="294">
        <f t="shared" si="0"/>
        <v>0</v>
      </c>
      <c r="H53" s="294"/>
      <c r="I53" s="294"/>
      <c r="J53" s="294"/>
    </row>
    <row r="54" spans="1:10" ht="78" customHeight="1">
      <c r="A54" s="213" t="s">
        <v>276</v>
      </c>
      <c r="B54" s="213" t="s">
        <v>278</v>
      </c>
      <c r="C54" s="214" t="s">
        <v>114</v>
      </c>
      <c r="D54" s="248" t="s">
        <v>277</v>
      </c>
      <c r="E54" s="160" t="s">
        <v>360</v>
      </c>
      <c r="F54" s="298" t="s">
        <v>380</v>
      </c>
      <c r="G54" s="294">
        <f t="shared" si="0"/>
        <v>60000</v>
      </c>
      <c r="H54" s="294">
        <v>60000</v>
      </c>
      <c r="I54" s="294"/>
      <c r="J54" s="294"/>
    </row>
    <row r="55" spans="1:10" ht="23.25">
      <c r="A55" s="290"/>
      <c r="B55" s="290"/>
      <c r="C55" s="291"/>
      <c r="D55" s="292" t="s">
        <v>18</v>
      </c>
      <c r="E55" s="291"/>
      <c r="F55" s="291"/>
      <c r="G55" s="349">
        <f t="shared" si="0"/>
        <v>40732940</v>
      </c>
      <c r="H55" s="350">
        <f>H11</f>
        <v>34300530</v>
      </c>
      <c r="I55" s="350">
        <f>I11</f>
        <v>6432410</v>
      </c>
      <c r="J55" s="350">
        <f>J11</f>
        <v>4956210</v>
      </c>
    </row>
    <row r="56" spans="1:10" s="112" customFormat="1" ht="23.25">
      <c r="A56" s="306"/>
      <c r="B56" s="306"/>
      <c r="C56" s="307"/>
      <c r="D56" s="308"/>
      <c r="E56" s="307"/>
      <c r="F56" s="307"/>
      <c r="G56" s="351"/>
      <c r="H56" s="352"/>
      <c r="I56" s="352"/>
      <c r="J56" s="352"/>
    </row>
    <row r="57" spans="1:10" ht="20.25">
      <c r="A57" s="196"/>
      <c r="B57" s="196"/>
      <c r="C57" s="197"/>
      <c r="D57" s="198"/>
      <c r="E57" s="197"/>
      <c r="F57" s="197"/>
      <c r="G57" s="353"/>
      <c r="H57" s="354"/>
      <c r="I57" s="354"/>
      <c r="J57" s="354"/>
    </row>
    <row r="58" spans="1:10" ht="36" customHeight="1">
      <c r="A58" s="714" t="s">
        <v>386</v>
      </c>
      <c r="B58" s="714"/>
      <c r="C58" s="714"/>
      <c r="D58" s="714"/>
      <c r="E58" s="714"/>
      <c r="F58" s="714"/>
      <c r="G58" s="714"/>
      <c r="H58" s="714"/>
      <c r="I58" s="714"/>
      <c r="J58" s="714"/>
    </row>
  </sheetData>
  <sheetProtection/>
  <mergeCells count="15">
    <mergeCell ref="H1:J1"/>
    <mergeCell ref="A8:A9"/>
    <mergeCell ref="B8:B9"/>
    <mergeCell ref="C8:C9"/>
    <mergeCell ref="D8:D9"/>
    <mergeCell ref="E8:E9"/>
    <mergeCell ref="F8:F9"/>
    <mergeCell ref="G8:G9"/>
    <mergeCell ref="H8:H9"/>
    <mergeCell ref="F2:J2"/>
    <mergeCell ref="I8:J8"/>
    <mergeCell ref="A58:J58"/>
    <mergeCell ref="C7:J7"/>
    <mergeCell ref="H3:J3"/>
    <mergeCell ref="B5:I5"/>
  </mergeCells>
  <printOptions/>
  <pageMargins left="1.1811023622047245" right="0.3937007874015748" top="0.3937007874015748" bottom="0.3937007874015748" header="0.2362204724409449" footer="0.2755905511811024"/>
  <pageSetup horizontalDpi="600" verticalDpi="600" orientation="portrait"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2020-09-16T11:55:37Z</cp:lastPrinted>
  <dcterms:created xsi:type="dcterms:W3CDTF">2011-01-13T06:40:57Z</dcterms:created>
  <dcterms:modified xsi:type="dcterms:W3CDTF">2020-10-01T08:59:08Z</dcterms:modified>
  <cp:category/>
  <cp:version/>
  <cp:contentType/>
  <cp:contentStatus/>
</cp:coreProperties>
</file>