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945" yWindow="630" windowWidth="13695" windowHeight="7920" tabRatio="536" activeTab="6"/>
  </bookViews>
  <sheets>
    <sheet name="Дод 1" sheetId="1" r:id="rId1"/>
    <sheet name="Дод 2" sheetId="2" r:id="rId2"/>
    <sheet name="Дод 3" sheetId="3" r:id="rId3"/>
    <sheet name="дод 4" sheetId="4" r:id="rId4"/>
    <sheet name="дод 5" sheetId="5" r:id="rId5"/>
    <sheet name="Дод 6" sheetId="6" r:id="rId6"/>
    <sheet name="Дод 7" sheetId="7" r:id="rId7"/>
  </sheets>
  <definedNames>
    <definedName name="_xlnm.Print_Area" localSheetId="0">'Дод 1'!$A$1:$G$108</definedName>
    <definedName name="_xlnm.Print_Area" localSheetId="1">'Дод 2'!$A$1:$I$25</definedName>
    <definedName name="_xlnm.Print_Area" localSheetId="2">'Дод 3'!$A$1:$T$118</definedName>
    <definedName name="_xlnm.Print_Area" localSheetId="3">'дод 4'!$A$1:$P$20</definedName>
    <definedName name="_xlnm.Print_Area" localSheetId="4">'дод 5'!$G$1:$S$34</definedName>
    <definedName name="_xlnm.Print_Area" localSheetId="5">'Дод 6'!$A$1:$K$62</definedName>
    <definedName name="_xlnm.Print_Area" localSheetId="6">'Дод 7'!$A$1:$K$61</definedName>
  </definedNames>
  <calcPr fullCalcOnLoad="1"/>
</workbook>
</file>

<file path=xl/sharedStrings.xml><?xml version="1.0" encoding="utf-8"?>
<sst xmlns="http://schemas.openxmlformats.org/spreadsheetml/2006/main" count="1138" uniqueCount="551">
  <si>
    <t>Спеціальний фонд</t>
  </si>
  <si>
    <t>Разом</t>
  </si>
  <si>
    <t xml:space="preserve">    </t>
  </si>
  <si>
    <t xml:space="preserve">            з   них</t>
  </si>
  <si>
    <t xml:space="preserve">          з    них</t>
  </si>
  <si>
    <t>з них</t>
  </si>
  <si>
    <t>капітальні видатки за рахунок коштів,що передаються із загального фонду</t>
  </si>
  <si>
    <t>Земельний податок з юридичних осіб</t>
  </si>
  <si>
    <t>Земельний податок з фізичних осіб</t>
  </si>
  <si>
    <t>Орендна плата з юридичних осіб</t>
  </si>
  <si>
    <t>Орендна плата з фізичних осіб</t>
  </si>
  <si>
    <t>Екологічний податок</t>
  </si>
  <si>
    <t>Єдиний податок з юридичних осіб</t>
  </si>
  <si>
    <t>Єдиний податок з фізичних осіб</t>
  </si>
  <si>
    <t>Капремонт житлового фонду</t>
  </si>
  <si>
    <t>Загальний фонд</t>
  </si>
  <si>
    <r>
      <t xml:space="preserve">                                                                                                                                                                     </t>
    </r>
    <r>
      <rPr>
        <sz val="12"/>
        <rFont val="Times New Roman"/>
        <family val="1"/>
      </rPr>
      <t>(грн.)</t>
    </r>
  </si>
  <si>
    <t>РАЗОМ</t>
  </si>
  <si>
    <t xml:space="preserve">видатки споживання </t>
  </si>
  <si>
    <t xml:space="preserve">                     Спеціальний фонд</t>
  </si>
  <si>
    <t>у т.ч.бюджет розвитку</t>
  </si>
  <si>
    <t>Кошти,що передаються із загального фонду бюджету до бюджету розвитку(спеціального фонду)</t>
  </si>
  <si>
    <t xml:space="preserve">Всього за типом боргового зобов"язання </t>
  </si>
  <si>
    <t>Плата за надання інших адміністративних послуг</t>
  </si>
  <si>
    <t>Інші надходження</t>
  </si>
  <si>
    <t>Плата за послуги, що надаються бюдж. установами згідно з функ.повноважень</t>
  </si>
  <si>
    <t>Кошти, що отримуються бюджетними установами від реалізації майна</t>
  </si>
  <si>
    <t>Інші джерела власних надходжень бюдж. установ</t>
  </si>
  <si>
    <t>Благодійні внески, гранти та дарунки, отримані бюджетними установами</t>
  </si>
  <si>
    <t>Податок на прибуток підприємств та фінансових установ комунальної власності</t>
  </si>
  <si>
    <t>Акцизний податок з реалізації суб’єктами госп. роздр. торг. підакцизних товарів</t>
  </si>
  <si>
    <t>Податок на майно</t>
  </si>
  <si>
    <t>18010400 </t>
  </si>
  <si>
    <t>Транспортний податок з юридичних осіб</t>
  </si>
  <si>
    <t>Збір за місця для паркування транспортних засобів</t>
  </si>
  <si>
    <t>Збір за місця для паркування транспортних засобів, сплачений юридичними особами</t>
  </si>
  <si>
    <t>Збір за місця для паркування транспортних засобів, сплачений фізичними особами</t>
  </si>
  <si>
    <t>Туристичний збір</t>
  </si>
  <si>
    <t>Туристичний збір, сплачений фізичними особами</t>
  </si>
  <si>
    <t xml:space="preserve">Єдиний податок </t>
  </si>
  <si>
    <t>Єдиний податок з с/г товаровиробників</t>
  </si>
  <si>
    <t>Надходження від викидів забр. речовин в атмосферне повітря стац. джер. забруднення</t>
  </si>
  <si>
    <t>Надходження від скидів забр. речовин безпосередньо у водні об'єкти</t>
  </si>
  <si>
    <t>Надходження від розміщення відходів у спец. відведених для цього місцях чи на об'єктах</t>
  </si>
  <si>
    <t>Частина чистого прибутку (доходу) комунальних підприємств</t>
  </si>
  <si>
    <t>Адміністративні штрафи</t>
  </si>
  <si>
    <t>Державне мито</t>
  </si>
  <si>
    <t>Державне мито, що сплачується за місцем розгляду та оформлення документів, у т.ч. за оформ.док. на спадщину і дарування</t>
  </si>
  <si>
    <t xml:space="preserve">Державне мито, пов'язане з видачею та оформленням паспортів </t>
  </si>
  <si>
    <t>Надходження від господ. діяльності</t>
  </si>
  <si>
    <t>Найменування згідно з класифікацією доходів бюджету</t>
  </si>
  <si>
    <t>Код</t>
  </si>
  <si>
    <t>Всього</t>
  </si>
  <si>
    <t>в т.ч.бюджет розвитку</t>
  </si>
  <si>
    <t>Капітальні видатки</t>
  </si>
  <si>
    <t>Регулювання цін на послуги місцевого автотранспорту</t>
  </si>
  <si>
    <t xml:space="preserve"> видатки споживання</t>
  </si>
  <si>
    <t>Податкові надходження</t>
  </si>
  <si>
    <t>Податки на доходи,податки на пррибуток,податки на збільшення ринкової вартості</t>
  </si>
  <si>
    <t>Податок на прибуток підприємств</t>
  </si>
  <si>
    <t>Рентна плата та плата за  використання інших природних ресурсів</t>
  </si>
  <si>
    <t>Внутрішні податки на товари та послуги</t>
  </si>
  <si>
    <t>Місцеві податки</t>
  </si>
  <si>
    <t>Інші податки та збори</t>
  </si>
  <si>
    <t>Неподаткові надходження</t>
  </si>
  <si>
    <t>Доходи від власності та підприємницької діяльності</t>
  </si>
  <si>
    <t>Адміністративні збори та платежі,доходи від некомерційної господарської діяльності</t>
  </si>
  <si>
    <t>Плата за надання адміністративних послуг</t>
  </si>
  <si>
    <t>Надходження від орендної плати за корист. ціл. майн.компл. та ін.майном, що перебуває в комунальній  власності</t>
  </si>
  <si>
    <t>Інші неподаткові надходження</t>
  </si>
  <si>
    <t>Кошти від продажу землі і нематеріальних активів</t>
  </si>
  <si>
    <t>Офіційні трансферти</t>
  </si>
  <si>
    <t>Від органів державного управління</t>
  </si>
  <si>
    <t>Доходи від операцій з капіталом</t>
  </si>
  <si>
    <t>Цільові фонди</t>
  </si>
  <si>
    <t>Фінансування за активними операціями</t>
  </si>
  <si>
    <t xml:space="preserve">Зміна обсягів бюджетних коштів  </t>
  </si>
  <si>
    <t>Надання кредитів</t>
  </si>
  <si>
    <t>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t>
  </si>
  <si>
    <t>Реверсна дотація</t>
  </si>
  <si>
    <t>Медична субвенція з державного бюджету місцевому бюджету</t>
  </si>
  <si>
    <t>Освітня субвенція з державного бюджету місцевому бюджету</t>
  </si>
  <si>
    <t>комунальні послуги та енергоносії</t>
  </si>
  <si>
    <t>видатки розвитку</t>
  </si>
  <si>
    <t>оплата праці</t>
  </si>
  <si>
    <t>0100000</t>
  </si>
  <si>
    <t>0111</t>
  </si>
  <si>
    <t>0111010</t>
  </si>
  <si>
    <t>1010</t>
  </si>
  <si>
    <t>0910</t>
  </si>
  <si>
    <t>1020</t>
  </si>
  <si>
    <t>0921</t>
  </si>
  <si>
    <t>0320</t>
  </si>
  <si>
    <t>1030</t>
  </si>
  <si>
    <t>1090</t>
  </si>
  <si>
    <t>0620</t>
  </si>
  <si>
    <t>0828</t>
  </si>
  <si>
    <t>0810</t>
  </si>
  <si>
    <t>0490</t>
  </si>
  <si>
    <t>0443</t>
  </si>
  <si>
    <t>0451</t>
  </si>
  <si>
    <t>0421</t>
  </si>
  <si>
    <t>0540</t>
  </si>
  <si>
    <t>0133</t>
  </si>
  <si>
    <t>Міжбюджетні трансферти</t>
  </si>
  <si>
    <t>0180</t>
  </si>
  <si>
    <t>0118800</t>
  </si>
  <si>
    <t>грн</t>
  </si>
  <si>
    <t>Повернення кредитів </t>
  </si>
  <si>
    <t>Кредитування -всього</t>
  </si>
  <si>
    <t>Спеціальний фонд </t>
  </si>
  <si>
    <t>1060</t>
  </si>
  <si>
    <t>Надходження від орендної плати за корист. цілісними майновими комплексами та іншим державним майном</t>
  </si>
  <si>
    <t xml:space="preserve">Секретар міської ради                                                                                                                 </t>
  </si>
  <si>
    <t>«Розвиток житлово-комунального господарства та благоустрій населених пунктів Корюківської міської ради» на 2017рік</t>
  </si>
  <si>
    <t>Резервний фонд</t>
  </si>
  <si>
    <t>Відділ освіти, культури, молоді та спорту Корюківської міської ради</t>
  </si>
  <si>
    <t>0960</t>
  </si>
  <si>
    <t>Надання позашкільної освіти позашкільними закладами освіти, заходи із позашкільної роботи з дітьми</t>
  </si>
  <si>
    <t>0990</t>
  </si>
  <si>
    <t>0456</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</si>
  <si>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</si>
  <si>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</si>
  <si>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Надходження коштів пайової участі у розвитку інфраструктури населеного пункту</t>
  </si>
  <si>
    <t>Власні надходження бюджетних установ</t>
  </si>
  <si>
    <t>Плата за послуги, що надаються бюджетними установами</t>
  </si>
  <si>
    <t>Корюківська міська рада (апарат)</t>
  </si>
  <si>
    <t>Додаток   4</t>
  </si>
  <si>
    <t>0116611</t>
  </si>
  <si>
    <t>0110000</t>
  </si>
  <si>
    <t>Х</t>
  </si>
  <si>
    <t>0100</t>
  </si>
  <si>
    <t>Державне управління</t>
  </si>
  <si>
    <t>1000</t>
  </si>
  <si>
    <t>Освіта</t>
  </si>
  <si>
    <t>3000</t>
  </si>
  <si>
    <t>Соціальний захист та соціальне забезпечення</t>
  </si>
  <si>
    <t>Фізична культура і спорт</t>
  </si>
  <si>
    <t>6000</t>
  </si>
  <si>
    <t>Житлово - комунальне господарство</t>
  </si>
  <si>
    <t>Культура і мистецтво</t>
  </si>
  <si>
    <t>Податок та збір  на доходи з фізичних осіб</t>
  </si>
  <si>
    <t>Податок на нерухоме майно, відмінне від земельної  ділянки з юридичних осіб (житлової нерухомості)</t>
  </si>
  <si>
    <t>Податок на нерухоме майно, відмінне від земельної  ділянки з фізичних осіб (житлової нерухомості)</t>
  </si>
  <si>
    <t>Податок на нерухоме майно, відмінне від земельної  ділянки з юридичних осіб (нежитлової нерухомості)</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</si>
  <si>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t>
  </si>
  <si>
    <t>Субвенція з державного бюджету місцевим бюджетам на здійснення заходів щодо соціально-економічного розвитку окремих територій</t>
  </si>
  <si>
    <t>Надходження від продажу основного капіталу  </t>
  </si>
  <si>
    <t>Внески до статутного капіталу суб’єктів господарювання</t>
  </si>
  <si>
    <r>
      <t xml:space="preserve">Всього   видатків    </t>
    </r>
    <r>
      <rPr>
        <sz val="16"/>
        <rFont val="Arial Cyr"/>
        <family val="0"/>
      </rPr>
      <t xml:space="preserve">   </t>
    </r>
  </si>
  <si>
    <t>0110160</t>
  </si>
  <si>
    <t>0160</t>
  </si>
  <si>
    <t>Керівництво і управління у відповідній сфері у містах (місті Києві), селищах, селах, об’єднаних громадах</t>
  </si>
  <si>
    <t>Надання дошкільної освіти</t>
  </si>
  <si>
    <t>0113192</t>
  </si>
  <si>
    <t>3192</t>
  </si>
  <si>
    <t>Надання фінансової підтримки громадським організаціям осіб з інвалідністю і ветеранів, діяльність яких має соціальну спрямованість</t>
  </si>
  <si>
    <t>0113242</t>
  </si>
  <si>
    <t>3242</t>
  </si>
  <si>
    <t>Інші заходи у сфері соціального захисту і соціального забезпечення</t>
  </si>
  <si>
    <t>0116030</t>
  </si>
  <si>
    <t>6030</t>
  </si>
  <si>
    <t>Організація благоустрою населених пунктів</t>
  </si>
  <si>
    <t>0116020</t>
  </si>
  <si>
    <t>6020</t>
  </si>
  <si>
    <t xml:space="preserve"> Забезпечення функціонування  підприємств, установ та організацій, що виробляють, виконують та/або надають житлово-комунальні послуги   </t>
  </si>
  <si>
    <t>7000</t>
  </si>
  <si>
    <t>Економічна діяльність</t>
  </si>
  <si>
    <t>0117130</t>
  </si>
  <si>
    <t>7130</t>
  </si>
  <si>
    <t>Здійснення заходів із землеустрою</t>
  </si>
  <si>
    <t>0117350</t>
  </si>
  <si>
    <t>7350</t>
  </si>
  <si>
    <t>Розроблення схем планування та забудови територій (містобудівної документації)</t>
  </si>
  <si>
    <t>7320</t>
  </si>
  <si>
    <t>Будівництво об’єктів житлово-комунального господарства</t>
  </si>
  <si>
    <t>0117412</t>
  </si>
  <si>
    <t>0117650</t>
  </si>
  <si>
    <t>7650</t>
  </si>
  <si>
    <t>Проведення експертної грошової оцінки земельної ділянки чи права на неї</t>
  </si>
  <si>
    <t>0117660</t>
  </si>
  <si>
    <t>7660</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</si>
  <si>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</si>
  <si>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0117670</t>
  </si>
  <si>
    <t>7670</t>
  </si>
  <si>
    <t>8000</t>
  </si>
  <si>
    <t>Інша діяльність</t>
  </si>
  <si>
    <t>0118110</t>
  </si>
  <si>
    <t>Заходи із запобігання та ліквідації надзвичайних ситуацій та наслідків стихійного лиха</t>
  </si>
  <si>
    <t>0118340</t>
  </si>
  <si>
    <t>7691</t>
  </si>
  <si>
    <t>0118700</t>
  </si>
  <si>
    <t>Субвенція з місцевого бюджету на сдійснення переданих видатків у сфері охорони здоров’я за рахунок коштів медичної субвенції</t>
  </si>
  <si>
    <t>0119410</t>
  </si>
  <si>
    <t>0119770</t>
  </si>
  <si>
    <t>Інші субвенції з місцевого бюджету</t>
  </si>
  <si>
    <t>0117691</t>
  </si>
  <si>
    <t>0117693</t>
  </si>
  <si>
    <t>7693</t>
  </si>
  <si>
    <t>Інші заходи, пов’язані з економічною діяльністю</t>
  </si>
  <si>
    <t>0829</t>
  </si>
  <si>
    <t>Інші заходи в галузі культури і мистецтва</t>
  </si>
  <si>
    <t>Забезпечення діяльності інших закладів у сфері освіти</t>
  </si>
  <si>
    <t>Інші програми та заходи у сфері освіти</t>
  </si>
  <si>
    <t>0824</t>
  </si>
  <si>
    <t>Забезпечення діяльності музеїв і виставок</t>
  </si>
  <si>
    <t>Забезпечення діяльності палаців і будинків культури, клубів, центрів дозвілля  та інших клубних закладів</t>
  </si>
  <si>
    <t>Проведення навчально-тренувальних зборів і змагань з олімпійських видів спорту</t>
  </si>
  <si>
    <t>Проведення навчально-тренувальних зборів і змагань з неолімпійських видів спорту</t>
  </si>
  <si>
    <t>Утримання та навчально - тренувальна робота комунальних дитячо - юнацьких спортивних товариств</t>
  </si>
  <si>
    <t>Будівництво об’єктів соціально-культурного призначення</t>
  </si>
  <si>
    <t>7321</t>
  </si>
  <si>
    <t xml:space="preserve">Будівництво освітніх установ та закладів </t>
  </si>
  <si>
    <t>8800</t>
  </si>
  <si>
    <t>Кредитування</t>
  </si>
  <si>
    <t>0118831</t>
  </si>
  <si>
    <t>8831</t>
  </si>
  <si>
    <t>Надання кредиту</t>
  </si>
  <si>
    <t>0118832</t>
  </si>
  <si>
    <t>8832</t>
  </si>
  <si>
    <t>"Програма раціонального використання та охорони водних ресурсів Корюківської міської ради на 2018 рік"</t>
  </si>
  <si>
    <t>7412</t>
  </si>
  <si>
    <t>Заходи із запобігання та ліквідацію надзвичайних ситуацій та наслідків стихійного лиха</t>
  </si>
  <si>
    <t>Надходження бюджетних установ від додаткової (господарської) діяльності</t>
  </si>
  <si>
    <t>Плата за оренду майна бюджетних установ</t>
  </si>
  <si>
    <t>0110180</t>
  </si>
  <si>
    <t>Інша діяльність у сфері державного управління</t>
  </si>
  <si>
    <t>0117680</t>
  </si>
  <si>
    <t>7680</t>
  </si>
  <si>
    <t>Членські внески до асоціації органів місцевого самоврядування</t>
  </si>
  <si>
    <t>0600000</t>
  </si>
  <si>
    <t>0610000</t>
  </si>
  <si>
    <t>0611010</t>
  </si>
  <si>
    <t>0611020</t>
  </si>
  <si>
    <t>0611090</t>
  </si>
  <si>
    <t>0611150</t>
  </si>
  <si>
    <t>0611162</t>
  </si>
  <si>
    <t>0614040</t>
  </si>
  <si>
    <t>0614060</t>
  </si>
  <si>
    <t>0614082</t>
  </si>
  <si>
    <t>0615011</t>
  </si>
  <si>
    <t>0615012</t>
  </si>
  <si>
    <t>0615031</t>
  </si>
  <si>
    <t>0617320</t>
  </si>
  <si>
    <t>0617321</t>
  </si>
  <si>
    <t>7322</t>
  </si>
  <si>
    <t>7310</t>
  </si>
  <si>
    <t>Будівництво медичних установ та закладів</t>
  </si>
  <si>
    <t>0117310</t>
  </si>
  <si>
    <t>0117322</t>
  </si>
  <si>
    <t>(грн)</t>
  </si>
  <si>
    <t>0119800</t>
  </si>
  <si>
    <t>Субвені з місцевого бюджету державному бюджету на виконання програм соціально - економічного розвитку регіонів</t>
  </si>
  <si>
    <t>9800</t>
  </si>
  <si>
    <t>Природоохоронні заходи за рахунок цільових фондів</t>
  </si>
  <si>
    <t>Акцизний податок з вироблених в Україні підакцизних товарів (продукції)</t>
  </si>
  <si>
    <t>Акцизний податок з ввезених на митну територію України підакцизних товарів (продукції) </t>
  </si>
  <si>
    <t>"Програма модернізації систем цілісного майнового комплексу по теплопостачанню м.Корюківка на 2018 рік"</t>
  </si>
  <si>
    <t>0110150</t>
  </si>
  <si>
    <t>0150</t>
  </si>
  <si>
    <t>Організаційне, інформаційно - 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</si>
  <si>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0617363</t>
  </si>
  <si>
    <t>7363</t>
  </si>
  <si>
    <t>Виконання інвестиційних проектів в рамках здійснення заходів щодо соціально - економічного розвитку територій (включаючи співфінансування)</t>
  </si>
  <si>
    <t>0116013</t>
  </si>
  <si>
    <t>6013</t>
  </si>
  <si>
    <t>Забезпечення діяльності водопровідно - каналізаційного господарства</t>
  </si>
  <si>
    <t>Транспортний податок з фізичних осіб</t>
  </si>
  <si>
    <t>Дотація з місцевого бюджету на здійсснення переданих з державного бюджету видатків з утримання закладів освіти та охорони здоров’я за рахунок додаткової дотації з державного бюджету</t>
  </si>
  <si>
    <t>0117363</t>
  </si>
  <si>
    <t xml:space="preserve">Цільові фонди, утворені ВР АРК, органами місцевого самоврядування та місцевими органами влади </t>
  </si>
  <si>
    <t>Субвенція з державного бюджету місцевим бюджетам на ормування інфраструктури об’єднаних територіальних громад</t>
  </si>
  <si>
    <t>Субвенції з державного бюджету місцевим бюджетам</t>
  </si>
  <si>
    <t>Дотації з місцеих бюджетів іншим місцевим бюджетам</t>
  </si>
  <si>
    <t>Субвенції з місцевих бюджетів іншим місцевим бюджетам</t>
  </si>
  <si>
    <t>0117362</t>
  </si>
  <si>
    <t>7362</t>
  </si>
  <si>
    <t>Виконання інвестиційних проектів в рамках формування інфраструктури об’єднаних територіальних громад  (включаючи співфінансування)</t>
  </si>
  <si>
    <t>4060</t>
  </si>
  <si>
    <t>06117363</t>
  </si>
  <si>
    <t>ВСЬОГО</t>
  </si>
  <si>
    <t>2000</t>
  </si>
  <si>
    <t>Охорона здоров’я</t>
  </si>
  <si>
    <t>0112111</t>
  </si>
  <si>
    <t>2111</t>
  </si>
  <si>
    <t>0726</t>
  </si>
  <si>
    <t>Первинна медична допомога населенню, що надається центрами первинної медичної (медико-санітарної) допомоги</t>
  </si>
  <si>
    <t>0117321</t>
  </si>
  <si>
    <t>Будівництво освітніх установ та закладів</t>
  </si>
  <si>
    <t>0617361</t>
  </si>
  <si>
    <t>7361</t>
  </si>
  <si>
    <t>Співфінансування інвестиційних проектів, що реалізуються за рахунок коштів державного фонду регіонального розвитку</t>
  </si>
  <si>
    <t>Секретар міської ради</t>
  </si>
  <si>
    <t>0617325</t>
  </si>
  <si>
    <t>7325</t>
  </si>
  <si>
    <t>Реконструкція  Корюківської ЗОШ І-ІІІ ст № 1 з енергоефективними заходами та створенням нового освітнього простору по вул. Шевченка, 54 в м.Корюківка, Чернігівської обл., з виділенням черговості: І черга - зовнішнє утеплення; ІІ черга - заміна покриття, зовнішніх вікон та дверей; ІІІ черга - внутрішнє опорядження та заміна інженерних мереж з улаштуванням ІТМ</t>
  </si>
  <si>
    <t>3241</t>
  </si>
  <si>
    <t>Забезпечення діяльності інших закладів у сфері соціального захисту і соціального забезпечення</t>
  </si>
  <si>
    <t>Усього</t>
  </si>
  <si>
    <t>Найменування згідно з класифікацією фінансування бюджету</t>
  </si>
  <si>
    <t>Фінансування за типом кредитора</t>
  </si>
  <si>
    <t>Внутрішнє фінансування</t>
  </si>
  <si>
    <t>Фінансування за рахунок зміни залишків коштів бюджетів</t>
  </si>
  <si>
    <t>Загальне фінансування</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</si>
  <si>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</si>
  <si>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</si>
  <si>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</si>
  <si>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або напрямку  видатків згідно з Типовою програамною класифікацією видатків т кредитування місцевих бюджетів</t>
  </si>
  <si>
    <t>у тому чмслі бюджет розвитку</t>
  </si>
  <si>
    <t>0614030</t>
  </si>
  <si>
    <t>Забезпечення діяльності бібліотек</t>
  </si>
  <si>
    <t>Код Типової програмної класифікації видаткв та кредитування місцевих бюджетів</t>
  </si>
  <si>
    <t xml:space="preserve">Найменування головного розпорядника коштів місцевого бюджету/ відповідального виконавця, найменування бюджетної програми або напрямку видатків згідно з Типовою програмною класифікацією видатків та кредитування місцевих бюджетів 
</t>
  </si>
  <si>
    <t>064030</t>
  </si>
  <si>
    <t>4030</t>
  </si>
  <si>
    <t>5031</t>
  </si>
  <si>
    <t>Загальна вартість об’єкта, гривень</t>
  </si>
  <si>
    <t>Найменування місцевої /регіональної програми</t>
  </si>
  <si>
    <t>Дата та номер доуцмента, яким затверджено місцеву регіональну прогаму</t>
  </si>
  <si>
    <t>усього</t>
  </si>
  <si>
    <t>Нагородження відзнаками Корюківської міської ради на 2019-2021 роки</t>
  </si>
  <si>
    <t>"Перевезення пасажирів по місту Корюківка на 2019-2021 роки"</t>
  </si>
  <si>
    <t>Рішення двадцятої сесії Корюківської міської ради сьомого скликання від 20.12.2018</t>
  </si>
  <si>
    <t>"Комплексна програма профілактики правопорушень на 2019-2021 роки"</t>
  </si>
  <si>
    <t>«Розвиток житлово-комунального господарства та благоустрій населених пунктів Корюківської міської ради» на 2019-2021роки</t>
  </si>
  <si>
    <t>Рентна плата за спеціальне використання лісових ресурсів (головні рубки)</t>
  </si>
  <si>
    <t>Рентна плата за спеціальне використання лісових ресурсів (крім головних рубок)</t>
  </si>
  <si>
    <t>«Розвиток житлово-комунального господарства та благоустрій населених пунктів Корюківської міської ради» на 2019-2021роки", "Програма раціонального використання та охорони водних ресурсів Корюківської міської ради на 2019-2021 роки"</t>
  </si>
  <si>
    <t>0113241</t>
  </si>
  <si>
    <t>Програма підтримки сталого функціонування та модернізації матеріально - технічної бази закладів первинної медико - санітарної допомоги на території Корюківської територіальної громади на 2019 -2021 рік</t>
  </si>
  <si>
    <t>На початок періоду</t>
  </si>
  <si>
    <t>Надання довгострокових кредитів індивідуальним забудовникам на селі</t>
  </si>
  <si>
    <t>Повернення довгострокових кредитів, наданих індивідуальним забудовникам на селі</t>
  </si>
  <si>
    <t>1162</t>
  </si>
  <si>
    <t xml:space="preserve"> </t>
  </si>
  <si>
    <t>"Програма поліпшення покриття доріг та проїздів у житловій забудові Корюківської територіальної громади на 2019-2021 роки"</t>
  </si>
  <si>
    <t>Рішення двадцятої сесії Корюківської міської ради сьомого скликання від 20.12.2019</t>
  </si>
  <si>
    <t>«Соціальний захист  окремих категорій населення на 2019-2021 роки»</t>
  </si>
  <si>
    <t>Кошти від відчудження майна, що належить АРК та майна, що перебуває в комунальній власності</t>
  </si>
  <si>
    <t>0116011</t>
  </si>
  <si>
    <t>6011</t>
  </si>
  <si>
    <t>Експлуатація та технічне обслуговування житлового фонду</t>
  </si>
  <si>
    <t>Будівництво споруд, установ та закладівфізичної культури та спорту</t>
  </si>
  <si>
    <t>"Програма модернізації систем цілісного майнового комплексу по теплопостачанню м.Корюківка на 2019 - 2021 роки"</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</si>
  <si>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</si>
  <si>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реалізацію заходів, спрямованих напідвищення якості освіти за рахунок відповідної субвенції з державного бюджету</t>
  </si>
  <si>
    <t>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t>
  </si>
  <si>
    <t>0615045</t>
  </si>
  <si>
    <t>Будівництво мультифункціональних майданчиків для занять ігровими видами спорту</t>
  </si>
  <si>
    <t>5045</t>
  </si>
  <si>
    <t>Будівництво мультифункціонального майданчика для занять ігровими видами спорту на території Корюківської ЗОШ І-ІІІст. №1 по вул. Шевченка, 54, м.Корюківка, Чернігівської області</t>
  </si>
  <si>
    <t>загальний фонд </t>
  </si>
  <si>
    <t>разом </t>
  </si>
  <si>
    <t>у тому числі бюджет розвитку</t>
  </si>
  <si>
    <t>ДОХОДИ</t>
  </si>
  <si>
    <t>ФІНАНСУВАННЯ</t>
  </si>
  <si>
    <t>РОЗПОДІЛ</t>
  </si>
  <si>
    <t>КРЕДИТУВАННЯ</t>
  </si>
  <si>
    <t>Трансферти з інших місцевих бюджетів</t>
  </si>
  <si>
    <t>УСЬОГО</t>
  </si>
  <si>
    <t xml:space="preserve"> витрат Корюківського міського бюджету на реалізацію місцевих/ регіональних</t>
  </si>
  <si>
    <t>Рентна плата за користування надрами</t>
  </si>
  <si>
    <t>Адміністративний збір за проведення державної реєстрації юридичних і фізичних осіб</t>
  </si>
  <si>
    <t>Адміністративний збір за державну реєстрацію речових прав на нерухоме майно</t>
  </si>
  <si>
    <t>0112010</t>
  </si>
  <si>
    <t>2010</t>
  </si>
  <si>
    <t>0731</t>
  </si>
  <si>
    <t>0112152</t>
  </si>
  <si>
    <t>0112144</t>
  </si>
  <si>
    <t>2144</t>
  </si>
  <si>
    <t>0763</t>
  </si>
  <si>
    <t>Централізовані заходи з лікування на цукровий та нецукровий діабет</t>
  </si>
  <si>
    <t>2152</t>
  </si>
  <si>
    <t>Інші програми та заходи у сфері охорони здоров’я</t>
  </si>
  <si>
    <t>Утримання та розвиток автомобільних доріг та дорожньої інфраструктуриза рахунок коштів місцевого бюджету</t>
  </si>
  <si>
    <t>4000</t>
  </si>
  <si>
    <t>0114060</t>
  </si>
  <si>
    <t>0613140</t>
  </si>
  <si>
    <t>1040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</si>
  <si>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</si>
  <si>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0117461</t>
  </si>
  <si>
    <t>0113133</t>
  </si>
  <si>
    <t>3133</t>
  </si>
  <si>
    <t>Інші заходи та заклади молодіжної політики</t>
  </si>
  <si>
    <t>Програма підтримки розвитку вторинної медичної допомоги на території Корюківської територіальної громади на 2020-2022 роки</t>
  </si>
  <si>
    <t>Рішення тридцять першої сесії Корюківської міської ради сьомого скликання від 17.12.2019</t>
  </si>
  <si>
    <t>Програма розвитку та фінансової підтримки Корюківського міського молодіжного центру "КУБ" Корюківської міської ради на 2020-2022 роки</t>
  </si>
  <si>
    <t>"Програма створення чи коригування містобудівниї документації та регулювання земельних відносин на 2020-2022 роки"</t>
  </si>
  <si>
    <t>"Програма стимулювання створення, фінансової підтримки об’єднань співвласників багатоквартирних будинків та впровадження енергозбереження в будинках ОСББ на 2020 - 2022 роки"</t>
  </si>
  <si>
    <t>Надання позашкільної освіти закладами позашкільними и освіти, заходи із позашкільної роботи з дітьми</t>
  </si>
  <si>
    <t>Методичне забезпечення діяльності закладів освіти</t>
  </si>
  <si>
    <t>Субвенція з  місцевого бюджету на здійснення переданих видатків у сфері охорони здоров’я за рахунок відповідної субвенції з державного бюджету</t>
  </si>
  <si>
    <t>Багатопрофільна стаціонарна медична допомога населенню</t>
  </si>
  <si>
    <t>ПКД "Футбольний стадіон з олаштуванням трибун таа роздягалень на території Корюківської ЗОШ І-ІІІ ст. № 4 по вулиці Шевченка, 116 а, м.Корюківка, Чернігівської області - будівництво"</t>
  </si>
  <si>
    <t>ПКД "Реконструкція зовнішніх теплових мереж з встановленням модульної котельні з твердопаливними котлами (для альтернатиного виду палива) в Корюківській ЗОШ І-ІІІ ст. № 4 за адресою: вул. Шевченка 116а, місто Корюківка Чернігівської області.</t>
  </si>
  <si>
    <t xml:space="preserve">Централізовані заходи з лікування на цукровий та нецукровий діабет (видтки за рахунок коштів субвенції з місцевого бюджету на здійснення переданих у сфері охорони здоров’я за рахунок відповідної субвенції з державного бюджету) </t>
  </si>
  <si>
    <t xml:space="preserve">Капітальні видатки </t>
  </si>
  <si>
    <t>Будівництво споруд, установ та закладів фізичної культури та спорту</t>
  </si>
  <si>
    <t xml:space="preserve"> Корюківського міського бюджету на 2021 рік </t>
  </si>
  <si>
    <t xml:space="preserve"> Корюківського міського бюджету на 2021 рік</t>
  </si>
  <si>
    <t xml:space="preserve"> видатків Корюківського міського бюджету на 2021 рік</t>
  </si>
  <si>
    <t>0610160</t>
  </si>
  <si>
    <t>3700000</t>
  </si>
  <si>
    <t xml:space="preserve">Фінансовий відділ Корюківської міської ради </t>
  </si>
  <si>
    <t>3710000</t>
  </si>
  <si>
    <t xml:space="preserve"> Корюківського міського бюджету в 2021 році</t>
  </si>
  <si>
    <t xml:space="preserve"> коштів бюджету розвитку  за об’єктами у 2021 році</t>
  </si>
  <si>
    <t>Найменування обєкта бдівництва/ вид будівельних  робіт, в тому числі проектні роботи</t>
  </si>
  <si>
    <t>Загальна тривалість будівництва (рік початку і завершення)</t>
  </si>
  <si>
    <t>Рівень виконання робіт на початок бюджетного періоду, %</t>
  </si>
  <si>
    <t>Обсяг ввидатків бюджету розвитку, які спрямовуються на будівництво об’єкта в бюджетному періоді,. гривень</t>
  </si>
  <si>
    <t>Рівень готовності об’єкта на кінець бюджетного періоду, %</t>
  </si>
  <si>
    <t>2020-2021</t>
  </si>
  <si>
    <t>Капітальний ремонт автомобільної дороги по вул. Вокзальна, м.Корюківка, Корюківський район, Чернігівської області</t>
  </si>
  <si>
    <t>"Управління майном міської комунальної власності Корюківської міської територіальної громади на 2021-2023 роки"</t>
  </si>
  <si>
    <t>"Програма придбання в міську комунальну власність Корюківської міської територіальної громади земельних ділянок та інших об’єктів нерухомого майна на 2021 рік"</t>
  </si>
  <si>
    <t>«Фінансова підтримка громадських організацій інвалідів, ветеранів, учасників війни та інших категорій населення»на 2021-2023 роки</t>
  </si>
  <si>
    <t>"Підтримка учасників антитерористичної операції та членів їх сімей-мешканців Корюківської міської ради на 2021-2023 роки"</t>
  </si>
  <si>
    <t>Рішення тридцять першої сесії Корюківської міської ради сьомого скликання від 17.12.2020</t>
  </si>
  <si>
    <t>Рішення двадцятої сісії сьомого скликання від 20.12.2018, тридцять першої сесії Корюківської міської ради сьомого скликання від 17.12.2019</t>
  </si>
  <si>
    <t xml:space="preserve">«Розвиток житлово-комунального господарства та благоустрій населених пунктів Корюківської міської ради» на 2019-2021роки", "Програма (План) соціально-економічного та культурного розвитку Корюківської міської територіальної громади на 2021 рік", </t>
  </si>
  <si>
    <t>Рішення тридцять пршої сесії Корюківської міської ради сьомого скликання від 17.12.2019</t>
  </si>
  <si>
    <t>Програма забезпечення малочисельних та віддалених сіл громади товарами першої необхідності та хлібом на 2021-2023 роки</t>
  </si>
  <si>
    <t>Програма "Цивільного захисту населення Корюківської громади на 2021  - 2023 роки"</t>
  </si>
  <si>
    <t>"Програма охорони навколишнього природного середовища Корюківської міської ради на 2021-2023 роки", "Програма раціонального використання та охорони водних ресурсів Корюківської міської ради на 2019-2021 роки"</t>
  </si>
  <si>
    <t>Програма підтримки індивідуального житлового будівництва "Власний дім"на 2021-2023 роки на території Корюківської міської ради</t>
  </si>
  <si>
    <t xml:space="preserve">Секретар міської ради                                                                                                                      </t>
  </si>
  <si>
    <t xml:space="preserve">Секретар міської ради                                                                                                             </t>
  </si>
  <si>
    <t>Рішення другої сесії Корюківської міської ради восьмого  скликання від 15.12.2020</t>
  </si>
  <si>
    <t>Програма "Забезпечення препаратами інсуліну хворих на цукровий діабет жителів Корюківської міської територіальної громади на 2021 - 2023роки"</t>
  </si>
  <si>
    <r>
      <t xml:space="preserve">Рішення двадцятої сесії Корюківської міської ради сьомого скликання від 20.12.2018 </t>
    </r>
    <r>
      <rPr>
        <sz val="11"/>
        <color indexed="10"/>
        <rFont val="Times New Roman"/>
        <family val="1"/>
      </rPr>
      <t xml:space="preserve">, </t>
    </r>
    <r>
      <rPr>
        <sz val="11"/>
        <rFont val="Times New Roman"/>
        <family val="1"/>
      </rPr>
      <t>рішенням другої сесії Корюківської міської ради від 15.12.2020</t>
    </r>
  </si>
  <si>
    <t>Рішення двадцятої сесії Корюківської міської ради сьомого скликання від 20.12.2018, рішенням другої сесії Корюківської міської ради восьмого скликання від 15.12.2020</t>
  </si>
  <si>
    <t>Рішення двадцятої сесії Корюківської міської ради сьомого скликання від 20.12.2018, рішенням другої сесії Корюківської міської ради восмьмого скликання від 15.12.2020</t>
  </si>
  <si>
    <t>МІЖБЮДЖЕТНІ ТРАНСФЕРТИ НА 2021 РІК</t>
  </si>
  <si>
    <t>Код Програмної класифікації видатків та кредитування місцевого бюджету / Код бюджету</t>
  </si>
  <si>
    <t>Код Типової програмної класифікації аидатків та кредитування місцевого бюджету</t>
  </si>
  <si>
    <t>Найменування трансферту / Найменування бюджету - отримувача міжбюджетного трансферту</t>
  </si>
  <si>
    <t>Реверсна дотація / Державний бюджет</t>
  </si>
  <si>
    <t>2.Показники міжбюджетних трансфертів іншим бюджетам</t>
  </si>
  <si>
    <t>1. Трансферти із загального фонду</t>
  </si>
  <si>
    <t>у 2021 році</t>
  </si>
  <si>
    <t>"Програма підтримки та розвитку "Трудового архіву" у Корюківській міській раді на 2020-2022 роки"</t>
  </si>
  <si>
    <t>Рішення сорок першої сесії Корюківської міської ради сьомого скликання від 06.10.2020</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</si>
  <si>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</si>
  <si>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3710160</t>
  </si>
  <si>
    <t>Надання фінансової підтримки громадськимоб’єднання ветеранів і осіб з інвалідністю і ветеранів, діяльність яких має соціальну спрямованість</t>
  </si>
  <si>
    <t>Членські внески до асоціацій органів місцевого самоврядування</t>
  </si>
  <si>
    <t>Виконання заходів за рахунок цільових фонди,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</si>
  <si>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0611021</t>
  </si>
  <si>
    <t>1021</t>
  </si>
  <si>
    <t xml:space="preserve">Надання загальної середньої освіти  закладами загальної середньої освіти </t>
  </si>
  <si>
    <t>0611031</t>
  </si>
  <si>
    <t>0611070</t>
  </si>
  <si>
    <t>0611080</t>
  </si>
  <si>
    <t xml:space="preserve">Надання спеціалізованої освіти мистецькими школами </t>
  </si>
  <si>
    <t>0611141</t>
  </si>
  <si>
    <t>0611142</t>
  </si>
  <si>
    <t>0611160</t>
  </si>
  <si>
    <t>Забезпечення діяльності центрів професійного розвитку педагогічних працівників</t>
  </si>
  <si>
    <t>1.Показники міжбюджетних трансфертів з інших бюджетів</t>
  </si>
  <si>
    <t>Код Класифікації доходу бюджету/код бюджету</t>
  </si>
  <si>
    <t>Найменування трансферту / Найменування бюджету - надавача  міжбюджетного трансферту</t>
  </si>
  <si>
    <t>41055000/ 25100000000</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</si>
  <si>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 Обласний бюджет Чернігівської області</t>
  </si>
  <si>
    <t>УСЬОГО за розділом 1</t>
  </si>
  <si>
    <t>0113050</t>
  </si>
  <si>
    <t>3050</t>
  </si>
  <si>
    <t>1070</t>
  </si>
  <si>
    <t>Пільгове медичне обслуговування осіб, які постраждали внаслідок Чорнобильської катастрофи</t>
  </si>
  <si>
    <t>41053900/ 25100000000</t>
  </si>
  <si>
    <t>Інші субвенції з місцевого бюджету на пільгове медичне обслуговування осіб, які постраждали внаслідок Чорнобильської катастрофи / Обласний бюджет</t>
  </si>
  <si>
    <t>А.ПЛЮЩ</t>
  </si>
  <si>
    <t>Секретар міської ради                                                                                                                                   А.ПЛЮЩ</t>
  </si>
  <si>
    <t xml:space="preserve">               Секретар міської ради                                                                                                                                                     А.ПЛЮЩ</t>
  </si>
  <si>
    <t xml:space="preserve">         Секретар міської ради                                                                                                                                А.ПЛЮЩ                 </t>
  </si>
  <si>
    <t>3719110</t>
  </si>
  <si>
    <t>ПКД "Капітальний ремонт автомобільної дороги по вул.Слов’янська м. Корюківка, Корюківського району, Чернігівської області"</t>
  </si>
  <si>
    <t>41033900/99000000000</t>
  </si>
  <si>
    <t>Освітня субвенція з державного бюджету місцевим бюджетам / Державний бюджет</t>
  </si>
  <si>
    <t>2018-2021</t>
  </si>
  <si>
    <t>1141</t>
  </si>
  <si>
    <t>Реконструкція  Корюківської ЗОШ І-ІІІ ст №1 з енергоефективними заходами та створенням нового освітнього простору по вул. Шевченка, 54 в м.Корюківка, Чернігівської обл., з виділенням черговості: І черга - зовнішнє утеплення; ІІ черга - заміна покриття, зовнішніх вікон та дверей; ІІІ черга - внутрішнє опорядження та заміна інженерних мереж з улаштуванням ІТМ</t>
  </si>
  <si>
    <t>410539000/25532000000</t>
  </si>
  <si>
    <t>Інші субвенції з місцевого бюджету/ Бюджет Холминської селищної територіальної громади</t>
  </si>
  <si>
    <t>0611061</t>
  </si>
  <si>
    <t>3719800</t>
  </si>
  <si>
    <t>Субвенція з місцевого бюджету державному бюджету на виконання програм соціально-економічного розвитку регіонів</t>
  </si>
  <si>
    <t>Субвенція з місцевого бюджету державному бюджету на виконання програм соціально-економічного розвитку регіонів/ Державний бюджет</t>
  </si>
  <si>
    <t>Капітальний ремонт автомобільної дороги по вул. Дудка в м.Корюківка, Корюківського району, Чернігівської області</t>
  </si>
  <si>
    <t>1061</t>
  </si>
  <si>
    <t>0111210</t>
  </si>
  <si>
    <t>1210</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</si>
  <si>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t>
  </si>
  <si>
    <t>0611210</t>
  </si>
  <si>
    <t>Капітальний ремонт санвузла акушерсько-гінекологічного відділення КНП "Корюківська ЦРЛ" за адресою: Чернігівська обл., м.Корюківка, вул. Шевченка, 101</t>
  </si>
  <si>
    <t>Капітальний ремонт приймально-діагностичного відділення КНП "Корюківська ЦРЛ" за адресою: м.Корюківка, вул. Шевченка, 101, Чернігівської обл. Коригування</t>
  </si>
  <si>
    <r>
      <t>Будівництво</t>
    </r>
    <r>
      <rPr>
        <sz val="16"/>
        <rFont val="Times New Roman"/>
        <family val="1"/>
      </rPr>
      <t xml:space="preserve"> медичних установ та закладів</t>
    </r>
  </si>
  <si>
    <t>0113160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</si>
  <si>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</si>
  <si>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</si>
  <si>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Програма покращення матеріально-технічної бази Корюківського РТЦК таСП, проведення мобілізаційної підготовки місцевого значення та забезпечення заходів, пов’язаних із виконанням військового обов’язку, призовом громадян України на строкову військову службу до лав Збройних Сил України та інших військових формувань на 2021 рік</t>
  </si>
  <si>
    <t>Рішення четвертої сесії Корюківської міської ради восьмого скликання від 25.02.2021</t>
  </si>
  <si>
    <t>Програма фінансової підтримки 2 державного пожежно - рятувального загону У ДСНС України у Чернігівській області на покращення матеріально - технічного стану 9 державної пожежно - рятувальної частини (м.Корюківка) на 2020-2022 роки</t>
  </si>
  <si>
    <t>Програма призначенн і виплати компенсації фізичним особам, які надають соціальні послуги на 2021 рік</t>
  </si>
  <si>
    <t>Рішення тридцять третьої сесії Корюківської міської ради сьомого скликання від 06.02.2020</t>
  </si>
  <si>
    <t xml:space="preserve">Рішення четвертої сесії Корюківської міської ради восьмого скликання від 25.02.2021, </t>
  </si>
  <si>
    <t>ПКД та відшкодування експертизи кошторисної  частини проектної документації "Футбольний стадіон з олаштуванням трибун та роздягалень на території Корюківської ЗОШ І-ІІІ ст. № 4 по вулиці Шевченка, 116 а, м.Корюківка, Чернігівської області - будівництво. Коригування".</t>
  </si>
  <si>
    <t>ПКД на  реконструкцію перехрестя вул. Шевченка з вул. Вознесенська в м.Корюківка Корюківського району Чернігівської області</t>
  </si>
  <si>
    <t>Реконструкція перехрестя вул. Шевченка з вул. Вознесенська в м.Корюківка Корюківського району Чернігівської області</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</si>
  <si>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</si>
  <si>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0111200</t>
  </si>
  <si>
    <t>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</si>
  <si>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</si>
  <si>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0611200</t>
  </si>
  <si>
    <t>140000</t>
  </si>
  <si>
    <t>"Організація та проведення  громадських робіт для населення Корюківської міської ради у 2021-2023 роках"</t>
  </si>
  <si>
    <t>"Програма розвитку, фінансової підтримки та поповнення статутних фондів комунальних підприємств Корюківської міської ради на 2020-2022 роки" (КП "КОРЮКІВКАВОДОКАНАЛ")</t>
  </si>
  <si>
    <t>"Членські внески" на 2021-2022 роки</t>
  </si>
  <si>
    <t>41051200/25100000000</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</si>
  <si>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Обласний бюджет Чернігівської області</t>
  </si>
  <si>
    <t>3719770</t>
  </si>
  <si>
    <t>Інші субвенції з місцевих бюджетів</t>
  </si>
  <si>
    <t>Детальний план території орієнтовною площею 8га по вул. Садова в м.Корюківка Чернігівської області для уточнення рішень генерального плану населеного пункту</t>
  </si>
  <si>
    <t>Детальний план території орієнтовною площею 11га по вул. Шкільна в с.Бреч Корюківського району  Чернігівської області для формування садибної житлової забудови</t>
  </si>
  <si>
    <t>Розроблення схеми теплопостачання м.Корюківка</t>
  </si>
  <si>
    <t>"Програма розвитку, фінансової підтримки та поповнення статутних фондів комунальних підприємств Корюківської міської ради на 2020 2022 роки" (Корюківська ЖЕК)</t>
  </si>
  <si>
    <t>Рішення п’ятої сесії Корюківської міської ради восьмого скликання від 22.04.2021</t>
  </si>
  <si>
    <t>"Програма фінансової підтримки районного комунального спеціалізованого лісогосподарського підприємства "Корюківкаліс" на 2021 рік</t>
  </si>
  <si>
    <t>Програма запобігання бездомного утримання та розмноження бродячих тварин на території Корюківської міської ради на 2020-2022 роки</t>
  </si>
  <si>
    <t>Рішення  тридцять першої сесії Корюківської міської ради сьомого скликання від 17.12.2019</t>
  </si>
  <si>
    <t>"Програма розвитку, фінансової підтримки та поповнення статутних фондів комунальних підприємств Корюківської міської ради на 2020-2022 роки", "Поводження з твердими побутовими відходами в Корюківській територіальній громаді на 2019-2021 роки"</t>
  </si>
  <si>
    <t>0118220</t>
  </si>
  <si>
    <t>0380</t>
  </si>
  <si>
    <t>Заходи та роботи з мобілізаційної підготовки місцевого значення</t>
  </si>
  <si>
    <t>Виготовлення ПКД по об’єкту: "Капітальний ремонт вулиці Чернігівської в м. Корюківка Корюківського району Чернігівської області", з поданням та проходженням експертизи</t>
  </si>
  <si>
    <t>Виготовлення ПКД "Капітальний ремонт нежитлової будівлі за адресою вул. Вокзальна,9 для розміщення центру надання адміністративних послуг "Центр Дії" в м.Корюківка, Чернігівської області"</t>
  </si>
  <si>
    <t>Виконання інвестиційних проектів в рамках здійснення заходів щодо соціально - економічного розвитку територій</t>
  </si>
  <si>
    <t>41034500/99000000000</t>
  </si>
  <si>
    <t>Субвенція з державного бюджету місцевим бюджетам на здійснення заходів щодо соціально-економічного розвитку окремих територій/Державний бюджет</t>
  </si>
  <si>
    <t>Виготовлення ПКД по об’єкту: "Реконструкція внутріщніх електричних мереж нежитлового приміщення по вул. Вокзальна, 24 в м.Корюківка Чкрнігівської області"</t>
  </si>
  <si>
    <t xml:space="preserve">Додаток 1
до рішення сьомої сесії Корюківської міської ради восьмого  скликання від 08 липня  2021 року №   _7/VIIІ "Про внесення змін до рішення другої сесії Корюківської міської ради восьмого скликання від 15 грудня 2020 року № 7-2/ VIIІ "Про міський бюджет на 2021 рік"   </t>
  </si>
  <si>
    <t xml:space="preserve">Додаток 2
до рішення  сьомої сесії Корюківської міської ради   восьмого скликання від 08 липня  2021 року №   -7/VIIІ 
"Про внесення змін до рішення другої сесії Корюківської міської ради восьмого скликання від 15 грудня 2020 року № 7-2/ VIIІ "Про міський бюджет на 2021 рік"   </t>
  </si>
  <si>
    <t xml:space="preserve">Додаток 3
до рішення сьомої сесії Корюківської міської ради восьмого скликання 
від 08 липня  2021 року №   -7/VIIІ "Про внесення змін до рішення другої сесії Корюківської міської ради восьмого скликання 
від 15 грудня 2020 року № 7-2/ VIIІ "Про міський бюджет на 2021 рік"   </t>
  </si>
  <si>
    <t xml:space="preserve">Додаток 4
до рішення сьомої сесії Корюківської міської ради   восьмого  скликання від  08 липня  2021 року №  -7/VIIІ "Про внесення змін до рішення другої сесії Корюківської міської ради восьмого скликання від 15 грудня 2020 року № 7-2/ VIIІ "Про міський бюджет на 2021 рік"   </t>
  </si>
  <si>
    <t xml:space="preserve">Додаток 5
до рішення  сьомої сесії  Корюківської міської ради   восьмого  скликання    від 08 липня  2021 року №  -7/VIIІ "Про внесення змін до рішення другої сесії Корюківської міської ради восьмого скликання від 15 грудня 2020 року № 7-2/ VIIІ "Про міський бюджет на 2021 рік"   </t>
  </si>
  <si>
    <t xml:space="preserve">Додаток 6
до рішення сьомої сесії Корюківської міської ради  восьмого  скликання  від  08 липня  2021 року № -7 / VIIІ"Про внесення змін до рішення другої сесії Корюківської міської ради восьмого скликання від 15 грудня 2020 року № 7-2/ VIIІ  "Про міський бюджет на 2021 рік"   </t>
  </si>
  <si>
    <t>ПКД "Капітальний ремонт приміщення для розташування мікробіологічної лабораторії з проведенням досліджень методом ПЛР в КНП "Корюківська ЦРЛ" за адресою: Чернігівська обл., м. Корюківка, вул. Шевченка, 101".</t>
  </si>
  <si>
    <t>Капітальний ремонт частини покрівлі будівлі, з утепленням та гідроізоляцією, дошкільного навчального закладу № 4 "Веселка", за адресою: пров.Бульварний, 8А в м.Корюківка Чернігівської області</t>
  </si>
  <si>
    <t>Реконструкція системи забезпечення медичним киснем окремих приміщень операційційно-реанімаційного блоку та пологового відділення Комунального некомерційного підприємства Корюківська центральна районна лікарні Корюківської міської ради за адресою: 15300, Чернігівська обл., м.Корюківка, вул. Шевченка, 101</t>
  </si>
  <si>
    <t>"Реконструкція нежитлового приміщення під автомобільні бокси за адресою вул. Вокзальна, 9-а, м.Корюківка, Чернігвської обл. без зміни функціонального призначення та зовнішньої конфігурації будівлі" Коригування</t>
  </si>
  <si>
    <t xml:space="preserve">Додаток 7
до рішення сьомої сесії Корюківської міської ради   восьмого скликання від 08 липня   2021 року №  -7/VIIІ 
"Про внесення змін до рішення другої сесії Корюківської міської ради восьмого скликання  від 15 грудня 2020 року
№ 7-2/ VIIІ "Про міський бюджет на 2021 рік"   </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</si>
</sst>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
    <numFmt numFmtId="203" formatCode="[$-422]d\ mmmm\ yyyy&quot; р.&quot;"/>
    <numFmt numFmtId="204" formatCode="_-* #,##0.000\ _г_р_н_._-;\-* #,##0.000\ _г_р_н_._-;_-* &quot;-&quot;??\ _г_р_н_._-;_-@_-"/>
    <numFmt numFmtId="205" formatCode="#,##0_ ;\-#,##0\ "/>
    <numFmt numFmtId="206" formatCode="#0.00"/>
  </numFmts>
  <fonts count="106">
    <font>
      <sz val="10"/>
      <name val="Arial Cyr"/>
      <family val="0"/>
    </font>
    <font>
      <b/>
      <sz val="10"/>
      <name val="Arial Cyr"/>
      <family val="0"/>
    </font>
    <font>
      <b/>
      <sz val="14"/>
      <name val="Arial Cyr"/>
      <family val="0"/>
    </font>
    <font>
      <sz val="8"/>
      <name val="Arial Cyr"/>
      <family val="0"/>
    </font>
    <font>
      <sz val="14"/>
      <name val="Arial Cyr"/>
      <family val="0"/>
    </font>
    <font>
      <sz val="12"/>
      <name val="Arial Cyr"/>
      <family val="0"/>
    </font>
    <font>
      <b/>
      <sz val="12"/>
      <name val="Arial Cyr"/>
      <family val="0"/>
    </font>
    <font>
      <sz val="10"/>
      <name val="Times New Roman"/>
      <family val="1"/>
    </font>
    <font>
      <b/>
      <sz val="10"/>
      <name val="Times New Roman"/>
      <family val="1"/>
    </font>
    <font>
      <sz val="14"/>
      <name val="Times New Roman"/>
      <family val="1"/>
    </font>
    <font>
      <b/>
      <sz val="12"/>
      <name val="Times New Roman"/>
      <family val="1"/>
    </font>
    <font>
      <sz val="12"/>
      <name val="Times New Roman"/>
      <family val="1"/>
    </font>
    <font>
      <b/>
      <sz val="16"/>
      <name val="Times New Roman"/>
      <family val="1"/>
    </font>
    <font>
      <u val="single"/>
      <sz val="10"/>
      <color indexed="12"/>
      <name val="Arial Cyr"/>
      <family val="0"/>
    </font>
    <font>
      <u val="single"/>
      <sz val="10"/>
      <color indexed="36"/>
      <name val="Arial Cyr"/>
      <family val="0"/>
    </font>
    <font>
      <b/>
      <sz val="14"/>
      <name val="Times New Roman"/>
      <family val="1"/>
    </font>
    <font>
      <b/>
      <sz val="9"/>
      <name val="Arial Cyr"/>
      <family val="0"/>
    </font>
    <font>
      <sz val="8"/>
      <name val="Times New Roman"/>
      <family val="1"/>
    </font>
    <font>
      <b/>
      <sz val="8"/>
      <name val="Times New Roman"/>
      <family val="1"/>
    </font>
    <font>
      <sz val="11"/>
      <name val="Times New Roman"/>
      <family val="1"/>
    </font>
    <font>
      <i/>
      <sz val="14"/>
      <name val="Times New Roman"/>
      <family val="1"/>
    </font>
    <font>
      <b/>
      <i/>
      <sz val="14"/>
      <name val="Times New Roman"/>
      <family val="1"/>
    </font>
    <font>
      <i/>
      <sz val="10"/>
      <name val="Arial Cyr"/>
      <family val="0"/>
    </font>
    <font>
      <i/>
      <sz val="12"/>
      <name val="Times New Roman"/>
      <family val="1"/>
    </font>
    <font>
      <b/>
      <sz val="11"/>
      <name val="Times New Roman"/>
      <family val="1"/>
    </font>
    <font>
      <b/>
      <sz val="18"/>
      <name val="Arial Cyr"/>
      <family val="0"/>
    </font>
    <font>
      <b/>
      <sz val="11"/>
      <name val="Arial Cyr"/>
      <family val="0"/>
    </font>
    <font>
      <sz val="11"/>
      <name val="Arial Cyr"/>
      <family val="0"/>
    </font>
    <font>
      <i/>
      <sz val="14"/>
      <name val="Arial Cyr"/>
      <family val="0"/>
    </font>
    <font>
      <b/>
      <sz val="9"/>
      <name val="Times New Roman"/>
      <family val="1"/>
    </font>
    <font>
      <b/>
      <sz val="16"/>
      <color indexed="8"/>
      <name val="Times New Roman"/>
      <family val="1"/>
    </font>
    <font>
      <sz val="9"/>
      <color indexed="8"/>
      <name val="Times New Roman"/>
      <family val="1"/>
    </font>
    <font>
      <b/>
      <sz val="10"/>
      <name val="Times New Roman CYR"/>
      <family val="0"/>
    </font>
    <font>
      <b/>
      <sz val="11"/>
      <name val="Times New Roman Cyr"/>
      <family val="0"/>
    </font>
    <font>
      <sz val="16"/>
      <name val="Arial Cyr"/>
      <family val="0"/>
    </font>
    <font>
      <b/>
      <sz val="18"/>
      <name val="Times New Roman"/>
      <family val="1"/>
    </font>
    <font>
      <b/>
      <sz val="20"/>
      <name val="Arial Cyr"/>
      <family val="0"/>
    </font>
    <font>
      <sz val="13.5"/>
      <name val="Times New Roman"/>
      <family val="1"/>
    </font>
    <font>
      <sz val="16"/>
      <name val="Times New Roman"/>
      <family val="1"/>
    </font>
    <font>
      <b/>
      <i/>
      <sz val="16"/>
      <name val="Times New Roman"/>
      <family val="1"/>
    </font>
    <font>
      <sz val="15"/>
      <name val="Arial Cyr"/>
      <family val="0"/>
    </font>
    <font>
      <sz val="15"/>
      <name val="Times New Roman"/>
      <family val="1"/>
    </font>
    <font>
      <i/>
      <sz val="15"/>
      <name val="Times New Roman"/>
      <family val="1"/>
    </font>
    <font>
      <b/>
      <sz val="15"/>
      <name val="Times New Roman"/>
      <family val="1"/>
    </font>
    <font>
      <b/>
      <sz val="16"/>
      <name val="Arial Cyr"/>
      <family val="0"/>
    </font>
    <font>
      <b/>
      <sz val="9"/>
      <color indexed="8"/>
      <name val="Times New Roman"/>
      <family val="1"/>
    </font>
    <font>
      <b/>
      <sz val="13.5"/>
      <name val="Times New Roman"/>
      <family val="1"/>
    </font>
    <font>
      <sz val="18"/>
      <name val="Arial Cyr"/>
      <family val="0"/>
    </font>
    <font>
      <sz val="18"/>
      <name val="Times New Roman"/>
      <family val="1"/>
    </font>
    <font>
      <b/>
      <sz val="9"/>
      <name val="Times New Roman Cyr"/>
      <family val="0"/>
    </font>
    <font>
      <b/>
      <sz val="26"/>
      <name val="Times New Roman"/>
      <family val="1"/>
    </font>
    <font>
      <b/>
      <sz val="20"/>
      <name val="Times New Roman"/>
      <family val="1"/>
    </font>
    <font>
      <sz val="11"/>
      <color indexed="10"/>
      <name val="Times New Roman"/>
      <family val="1"/>
    </font>
    <font>
      <sz val="20"/>
      <name val="Arial Cyr"/>
      <family val="0"/>
    </font>
    <font>
      <sz val="20"/>
      <name val="Times New Roman"/>
      <family val="1"/>
    </font>
    <font>
      <i/>
      <sz val="20"/>
      <name val="Times New Roman"/>
      <family val="1"/>
    </font>
    <font>
      <b/>
      <i/>
      <sz val="20"/>
      <name val="Times New Roman"/>
      <family val="1"/>
    </font>
    <font>
      <b/>
      <sz val="24"/>
      <name val="Times New Roman"/>
      <family val="1"/>
    </font>
    <font>
      <b/>
      <sz val="28"/>
      <name val="Times New Roman"/>
      <family val="1"/>
    </font>
    <font>
      <b/>
      <sz val="20"/>
      <color indexed="8"/>
      <name val="Times New Roman"/>
      <family val="1"/>
    </font>
    <font>
      <sz val="14"/>
      <name val="Arial"/>
      <family val="2"/>
    </font>
    <font>
      <i/>
      <sz val="1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b/>
      <i/>
      <sz val="14"/>
      <color indexed="8"/>
      <name val="Times New Roman"/>
      <family val="1"/>
    </font>
    <font>
      <b/>
      <i/>
      <sz val="20"/>
      <color indexed="8"/>
      <name val="Times New Roman"/>
      <family val="1"/>
    </font>
    <font>
      <sz val="2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b/>
      <i/>
      <sz val="14"/>
      <color theme="1"/>
      <name val="Times New Roman"/>
      <family val="1"/>
    </font>
    <font>
      <b/>
      <i/>
      <sz val="20"/>
      <color theme="1"/>
      <name val="Times New Roman"/>
      <family val="1"/>
    </font>
    <font>
      <sz val="20"/>
      <color rgb="FFFF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rgb="FFFFFF00"/>
        <bgColor indexed="64"/>
      </patternFill>
    </fill>
    <fill>
      <patternFill patternType="solid">
        <fgColor indexed="41"/>
        <bgColor indexed="64"/>
      </patternFill>
    </fill>
    <fill>
      <patternFill patternType="solid">
        <fgColor rgb="FFCC99FF"/>
        <bgColor indexed="64"/>
      </patternFill>
    </fill>
    <fill>
      <patternFill patternType="solid">
        <fgColor theme="3" tint="0.79997998476028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medium"/>
    </border>
    <border>
      <left>
        <color indexed="63"/>
      </left>
      <right style="thin"/>
      <top style="thin"/>
      <bottom>
        <color indexed="63"/>
      </bottom>
    </border>
    <border>
      <left style="medium"/>
      <right style="medium"/>
      <top style="medium"/>
      <bottom>
        <color indexed="63"/>
      </bottom>
    </border>
    <border>
      <left style="medium"/>
      <right>
        <color indexed="63"/>
      </right>
      <top>
        <color indexed="63"/>
      </top>
      <bottom style="medium"/>
    </border>
    <border>
      <left style="medium"/>
      <right style="medium"/>
      <top>
        <color indexed="63"/>
      </top>
      <bottom style="medium"/>
    </border>
    <border>
      <left style="medium"/>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style="thin"/>
      <bottom style="thin"/>
    </border>
    <border>
      <left>
        <color indexed="63"/>
      </left>
      <right style="thin"/>
      <top>
        <color indexed="63"/>
      </top>
      <bottom style="medium"/>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style="medium"/>
      <right style="medium"/>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26" borderId="1" applyNumberFormat="0" applyAlignment="0" applyProtection="0"/>
    <xf numFmtId="0" fontId="87" fillId="27" borderId="2" applyNumberFormat="0" applyAlignment="0" applyProtection="0"/>
    <xf numFmtId="0" fontId="88" fillId="27" borderId="1" applyNumberFormat="0" applyAlignment="0" applyProtection="0"/>
    <xf numFmtId="0" fontId="13"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89" fillId="0" borderId="3" applyNumberFormat="0" applyFill="0" applyAlignment="0" applyProtection="0"/>
    <xf numFmtId="0" fontId="90" fillId="0" borderId="4" applyNumberFormat="0" applyFill="0" applyAlignment="0" applyProtection="0"/>
    <xf numFmtId="0" fontId="91" fillId="0" borderId="5" applyNumberFormat="0" applyFill="0" applyAlignment="0" applyProtection="0"/>
    <xf numFmtId="0" fontId="91" fillId="0" borderId="0" applyNumberFormat="0" applyFill="0" applyBorder="0" applyAlignment="0" applyProtection="0"/>
    <xf numFmtId="0" fontId="92" fillId="0" borderId="6" applyNumberFormat="0" applyFill="0" applyAlignment="0" applyProtection="0"/>
    <xf numFmtId="0" fontId="93" fillId="28" borderId="7" applyNumberFormat="0" applyAlignment="0" applyProtection="0"/>
    <xf numFmtId="0" fontId="94" fillId="0" borderId="0" applyNumberFormat="0" applyFill="0" applyBorder="0" applyAlignment="0" applyProtection="0"/>
    <xf numFmtId="0" fontId="95" fillId="29" borderId="0" applyNumberFormat="0" applyBorder="0" applyAlignment="0" applyProtection="0"/>
    <xf numFmtId="0" fontId="96" fillId="0" borderId="0">
      <alignment/>
      <protection/>
    </xf>
    <xf numFmtId="0" fontId="14" fillId="0" borderId="0" applyNumberFormat="0" applyFill="0" applyBorder="0" applyAlignment="0" applyProtection="0"/>
    <xf numFmtId="0" fontId="97" fillId="30" borderId="0" applyNumberFormat="0" applyBorder="0" applyAlignment="0" applyProtection="0"/>
    <xf numFmtId="0" fontId="9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99" fillId="0" borderId="9" applyNumberFormat="0" applyFill="0" applyAlignment="0" applyProtection="0"/>
    <xf numFmtId="0" fontId="100"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0" fontId="101" fillId="32" borderId="0" applyNumberFormat="0" applyBorder="0" applyAlignment="0" applyProtection="0"/>
  </cellStyleXfs>
  <cellXfs count="632">
    <xf numFmtId="0" fontId="0" fillId="0" borderId="0" xfId="0" applyAlignment="1">
      <alignment/>
    </xf>
    <xf numFmtId="0" fontId="1" fillId="0" borderId="0" xfId="0" applyFont="1" applyAlignment="1">
      <alignment/>
    </xf>
    <xf numFmtId="0" fontId="4" fillId="0" borderId="0" xfId="0" applyFont="1" applyAlignment="1">
      <alignment/>
    </xf>
    <xf numFmtId="0" fontId="2"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4" fillId="33" borderId="0" xfId="0" applyFont="1" applyFill="1" applyAlignment="1">
      <alignment/>
    </xf>
    <xf numFmtId="0" fontId="12" fillId="0" borderId="0" xfId="0" applyFont="1" applyAlignment="1">
      <alignment/>
    </xf>
    <xf numFmtId="0" fontId="0" fillId="0" borderId="0" xfId="0" applyAlignment="1">
      <alignment/>
    </xf>
    <xf numFmtId="0" fontId="10" fillId="0" borderId="0" xfId="0" applyFont="1" applyAlignment="1">
      <alignment horizontal="right"/>
    </xf>
    <xf numFmtId="0" fontId="5" fillId="0" borderId="0" xfId="0" applyFont="1" applyAlignment="1">
      <alignment horizontal="right"/>
    </xf>
    <xf numFmtId="0" fontId="10" fillId="0" borderId="0" xfId="0" applyFont="1" applyAlignment="1">
      <alignment/>
    </xf>
    <xf numFmtId="0" fontId="11" fillId="0" borderId="11" xfId="0" applyFont="1" applyBorder="1" applyAlignment="1">
      <alignment horizontal="center" vertical="center"/>
    </xf>
    <xf numFmtId="0" fontId="11" fillId="0" borderId="11" xfId="0" applyFont="1" applyBorder="1" applyAlignment="1">
      <alignment/>
    </xf>
    <xf numFmtId="0" fontId="16" fillId="0" borderId="0" xfId="0" applyFont="1" applyAlignment="1">
      <alignment/>
    </xf>
    <xf numFmtId="1" fontId="11" fillId="0" borderId="11" xfId="0" applyNumberFormat="1" applyFont="1" applyFill="1" applyBorder="1" applyAlignment="1">
      <alignment horizontal="center" vertical="center"/>
    </xf>
    <xf numFmtId="1" fontId="10" fillId="0" borderId="11" xfId="0" applyNumberFormat="1" applyFont="1" applyFill="1" applyBorder="1" applyAlignment="1">
      <alignment horizontal="center" vertical="center" shrinkToFit="1"/>
    </xf>
    <xf numFmtId="1" fontId="11" fillId="0" borderId="11" xfId="0" applyNumberFormat="1" applyFont="1" applyFill="1" applyBorder="1" applyAlignment="1">
      <alignment horizontal="center" vertical="center" shrinkToFit="1"/>
    </xf>
    <xf numFmtId="1" fontId="10" fillId="0" borderId="10" xfId="0" applyNumberFormat="1" applyFont="1" applyFill="1" applyBorder="1" applyAlignment="1">
      <alignment horizontal="center" vertical="center" shrinkToFit="1"/>
    </xf>
    <xf numFmtId="1" fontId="11" fillId="0" borderId="10" xfId="0" applyNumberFormat="1" applyFont="1" applyFill="1" applyBorder="1" applyAlignment="1">
      <alignment horizontal="center" vertical="center" shrinkToFit="1"/>
    </xf>
    <xf numFmtId="0" fontId="15" fillId="0" borderId="0" xfId="0" applyFont="1" applyAlignment="1">
      <alignment/>
    </xf>
    <xf numFmtId="0" fontId="0" fillId="0" borderId="11" xfId="0" applyBorder="1" applyAlignment="1">
      <alignment/>
    </xf>
    <xf numFmtId="1" fontId="10" fillId="0" borderId="10" xfId="0" applyNumberFormat="1" applyFont="1" applyFill="1" applyBorder="1" applyAlignment="1">
      <alignment horizontal="center" vertical="center"/>
    </xf>
    <xf numFmtId="0" fontId="10" fillId="0" borderId="11" xfId="0" applyFont="1" applyBorder="1" applyAlignment="1">
      <alignment/>
    </xf>
    <xf numFmtId="0" fontId="0" fillId="34" borderId="11" xfId="0" applyFill="1" applyBorder="1" applyAlignment="1">
      <alignment/>
    </xf>
    <xf numFmtId="1" fontId="15" fillId="33" borderId="0" xfId="0" applyNumberFormat="1" applyFont="1" applyFill="1" applyBorder="1" applyAlignment="1">
      <alignment horizontal="left" vertical="center" wrapText="1"/>
    </xf>
    <xf numFmtId="1" fontId="15" fillId="33" borderId="0" xfId="0" applyNumberFormat="1" applyFont="1" applyFill="1" applyBorder="1" applyAlignment="1">
      <alignment/>
    </xf>
    <xf numFmtId="0" fontId="17" fillId="0" borderId="0" xfId="0" applyFont="1" applyAlignment="1">
      <alignment wrapText="1"/>
    </xf>
    <xf numFmtId="0" fontId="17" fillId="0" borderId="0" xfId="0" applyFont="1" applyAlignment="1">
      <alignment/>
    </xf>
    <xf numFmtId="0" fontId="18"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1" fillId="0" borderId="12" xfId="0" applyFont="1" applyBorder="1" applyAlignment="1">
      <alignment horizontal="center" vertical="center" wrapText="1"/>
    </xf>
    <xf numFmtId="1" fontId="11" fillId="0" borderId="10" xfId="0" applyNumberFormat="1" applyFont="1" applyFill="1" applyBorder="1" applyAlignment="1">
      <alignment horizontal="center" vertical="center"/>
    </xf>
    <xf numFmtId="0" fontId="11" fillId="0" borderId="11" xfId="0" applyFont="1" applyFill="1" applyBorder="1" applyAlignment="1">
      <alignment horizontal="center" vertical="center"/>
    </xf>
    <xf numFmtId="0" fontId="15" fillId="0" borderId="11" xfId="0" applyFont="1" applyBorder="1" applyAlignment="1">
      <alignment horizontal="center" vertical="center" wrapText="1"/>
    </xf>
    <xf numFmtId="0" fontId="15" fillId="0" borderId="11" xfId="0" applyFont="1" applyBorder="1" applyAlignment="1">
      <alignment horizontal="center" vertical="center"/>
    </xf>
    <xf numFmtId="0" fontId="15" fillId="0" borderId="11" xfId="0" applyFont="1" applyFill="1" applyBorder="1" applyAlignment="1">
      <alignment horizontal="left" vertical="center" wrapText="1"/>
    </xf>
    <xf numFmtId="0" fontId="9" fillId="0" borderId="11" xfId="0" applyFont="1" applyFill="1" applyBorder="1" applyAlignment="1">
      <alignment horizontal="left" vertical="center" wrapText="1"/>
    </xf>
    <xf numFmtId="1" fontId="9" fillId="0" borderId="11" xfId="0" applyNumberFormat="1" applyFont="1" applyFill="1" applyBorder="1" applyAlignment="1">
      <alignment horizontal="left" vertical="center" wrapText="1"/>
    </xf>
    <xf numFmtId="1" fontId="15" fillId="0" borderId="10" xfId="0" applyNumberFormat="1" applyFont="1" applyFill="1" applyBorder="1" applyAlignment="1">
      <alignment horizontal="left" vertical="center" wrapText="1"/>
    </xf>
    <xf numFmtId="1" fontId="9" fillId="0" borderId="10" xfId="0" applyNumberFormat="1" applyFont="1" applyFill="1" applyBorder="1" applyAlignment="1">
      <alignment horizontal="left" vertical="center" wrapText="1"/>
    </xf>
    <xf numFmtId="0" fontId="9" fillId="0" borderId="11" xfId="0" applyFont="1" applyFill="1" applyBorder="1" applyAlignment="1">
      <alignment horizontal="center" vertical="center"/>
    </xf>
    <xf numFmtId="0" fontId="20" fillId="0" borderId="11" xfId="0" applyFont="1" applyFill="1" applyBorder="1" applyAlignment="1">
      <alignment horizontal="left" vertical="center" wrapText="1"/>
    </xf>
    <xf numFmtId="0" fontId="20"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20" fillId="0" borderId="12" xfId="0" applyFont="1" applyFill="1" applyBorder="1" applyAlignment="1">
      <alignment horizontal="center" vertical="center"/>
    </xf>
    <xf numFmtId="1" fontId="9" fillId="0" borderId="11" xfId="0" applyNumberFormat="1" applyFont="1" applyFill="1" applyBorder="1" applyAlignment="1">
      <alignment horizontal="center" vertical="center" shrinkToFit="1"/>
    </xf>
    <xf numFmtId="1" fontId="9" fillId="0" borderId="10" xfId="0" applyNumberFormat="1" applyFont="1" applyFill="1" applyBorder="1" applyAlignment="1">
      <alignment horizontal="center" vertical="center"/>
    </xf>
    <xf numFmtId="1" fontId="9" fillId="33" borderId="12" xfId="0" applyNumberFormat="1" applyFont="1" applyFill="1" applyBorder="1" applyAlignment="1">
      <alignment horizontal="center" vertical="center" shrinkToFit="1"/>
    </xf>
    <xf numFmtId="0" fontId="21" fillId="0" borderId="10" xfId="0" applyFont="1" applyBorder="1" applyAlignment="1">
      <alignment horizontal="center" vertical="center" wrapText="1"/>
    </xf>
    <xf numFmtId="1" fontId="21" fillId="0" borderId="10" xfId="0" applyNumberFormat="1" applyFont="1" applyBorder="1" applyAlignment="1">
      <alignment horizontal="center" vertical="center" wrapText="1"/>
    </xf>
    <xf numFmtId="0" fontId="20" fillId="0" borderId="10" xfId="0" applyFont="1" applyBorder="1" applyAlignment="1">
      <alignment horizontal="center" vertical="center" wrapText="1"/>
    </xf>
    <xf numFmtId="1" fontId="20" fillId="0" borderId="10" xfId="0" applyNumberFormat="1" applyFont="1" applyBorder="1" applyAlignment="1">
      <alignment horizontal="center" vertical="center" wrapText="1"/>
    </xf>
    <xf numFmtId="0" fontId="21" fillId="0" borderId="10" xfId="0" applyFont="1" applyFill="1" applyBorder="1" applyAlignment="1">
      <alignment horizontal="left" vertical="center" wrapText="1"/>
    </xf>
    <xf numFmtId="0" fontId="22" fillId="0" borderId="11" xfId="0" applyFont="1" applyBorder="1" applyAlignment="1">
      <alignment/>
    </xf>
    <xf numFmtId="1" fontId="23" fillId="0" borderId="10" xfId="0" applyNumberFormat="1" applyFont="1" applyFill="1" applyBorder="1" applyAlignment="1">
      <alignment horizontal="center" vertical="center"/>
    </xf>
    <xf numFmtId="0" fontId="21" fillId="0" borderId="11" xfId="0" applyFont="1" applyFill="1" applyBorder="1" applyAlignment="1">
      <alignment horizontal="left" vertical="center" wrapText="1"/>
    </xf>
    <xf numFmtId="1" fontId="20" fillId="0" borderId="10" xfId="0" applyNumberFormat="1" applyFont="1" applyFill="1" applyBorder="1" applyAlignment="1">
      <alignment horizontal="left" vertical="center" wrapText="1"/>
    </xf>
    <xf numFmtId="1" fontId="21" fillId="0" borderId="10" xfId="0" applyNumberFormat="1" applyFont="1" applyFill="1" applyBorder="1" applyAlignment="1">
      <alignment horizontal="center" vertical="center"/>
    </xf>
    <xf numFmtId="1" fontId="21" fillId="33" borderId="13" xfId="0" applyNumberFormat="1" applyFont="1" applyFill="1" applyBorder="1" applyAlignment="1">
      <alignment horizontal="center" vertical="center" shrinkToFit="1"/>
    </xf>
    <xf numFmtId="1" fontId="20" fillId="0" borderId="10" xfId="0" applyNumberFormat="1" applyFont="1" applyFill="1" applyBorder="1" applyAlignment="1">
      <alignment horizontal="center" vertical="center"/>
    </xf>
    <xf numFmtId="1" fontId="20" fillId="0" borderId="11" xfId="0" applyNumberFormat="1" applyFont="1" applyFill="1" applyBorder="1" applyAlignment="1">
      <alignment horizontal="center" vertical="center" shrinkToFit="1"/>
    </xf>
    <xf numFmtId="0" fontId="0" fillId="0" borderId="11" xfId="0" applyFont="1" applyBorder="1" applyAlignment="1">
      <alignment/>
    </xf>
    <xf numFmtId="0" fontId="21" fillId="0" borderId="11" xfId="0" applyFont="1" applyFill="1" applyBorder="1" applyAlignment="1">
      <alignment horizontal="center" vertical="center"/>
    </xf>
    <xf numFmtId="0" fontId="21" fillId="0" borderId="12" xfId="0" applyFont="1" applyFill="1" applyBorder="1" applyAlignment="1">
      <alignment horizontal="center" vertical="center"/>
    </xf>
    <xf numFmtId="1" fontId="21" fillId="0" borderId="10" xfId="0" applyNumberFormat="1" applyFont="1" applyFill="1" applyBorder="1" applyAlignment="1">
      <alignment horizontal="left" vertical="center" wrapText="1"/>
    </xf>
    <xf numFmtId="1" fontId="12" fillId="0" borderId="10" xfId="0" applyNumberFormat="1" applyFont="1" applyFill="1" applyBorder="1" applyAlignment="1">
      <alignment horizontal="center" vertical="center"/>
    </xf>
    <xf numFmtId="0" fontId="12" fillId="0" borderId="11" xfId="0" applyFont="1" applyFill="1" applyBorder="1" applyAlignment="1">
      <alignment horizontal="center" vertical="center"/>
    </xf>
    <xf numFmtId="1" fontId="12" fillId="0" borderId="10" xfId="0" applyNumberFormat="1" applyFont="1" applyFill="1" applyBorder="1" applyAlignment="1">
      <alignment horizontal="left" vertical="center" wrapText="1"/>
    </xf>
    <xf numFmtId="0" fontId="9" fillId="0" borderId="10" xfId="0" applyFont="1" applyFill="1" applyBorder="1" applyAlignment="1">
      <alignment horizontal="left" vertical="center" wrapText="1"/>
    </xf>
    <xf numFmtId="1" fontId="20" fillId="0" borderId="11" xfId="0" applyNumberFormat="1" applyFont="1" applyFill="1" applyBorder="1" applyAlignment="1">
      <alignment horizontal="left" vertical="center" wrapText="1"/>
    </xf>
    <xf numFmtId="1" fontId="20" fillId="33" borderId="12" xfId="0" applyNumberFormat="1" applyFont="1" applyFill="1" applyBorder="1" applyAlignment="1">
      <alignment horizontal="center" vertical="center" shrinkToFit="1"/>
    </xf>
    <xf numFmtId="0" fontId="21" fillId="0" borderId="10" xfId="0" applyFont="1" applyBorder="1" applyAlignment="1">
      <alignment horizontal="left" vertical="distributed" wrapText="1"/>
    </xf>
    <xf numFmtId="0" fontId="10" fillId="34" borderId="12" xfId="0" applyFont="1" applyFill="1" applyBorder="1" applyAlignment="1">
      <alignment horizontal="center" vertical="center" wrapText="1"/>
    </xf>
    <xf numFmtId="0" fontId="10" fillId="34" borderId="11" xfId="0" applyFont="1" applyFill="1" applyBorder="1" applyAlignment="1">
      <alignment/>
    </xf>
    <xf numFmtId="0" fontId="9" fillId="0" borderId="11" xfId="0" applyFont="1" applyBorder="1" applyAlignment="1">
      <alignment/>
    </xf>
    <xf numFmtId="0" fontId="15" fillId="34" borderId="11" xfId="0" applyFont="1" applyFill="1" applyBorder="1" applyAlignment="1">
      <alignment/>
    </xf>
    <xf numFmtId="0" fontId="9" fillId="0" borderId="11" xfId="0" applyFont="1" applyFill="1" applyBorder="1" applyAlignment="1">
      <alignment/>
    </xf>
    <xf numFmtId="0" fontId="10" fillId="0" borderId="0" xfId="0" applyFont="1" applyFill="1" applyAlignment="1">
      <alignment/>
    </xf>
    <xf numFmtId="0" fontId="10" fillId="0" borderId="11" xfId="0" applyFont="1" applyBorder="1" applyAlignment="1">
      <alignment horizontal="center" vertical="center" wrapText="1"/>
    </xf>
    <xf numFmtId="49" fontId="4" fillId="0" borderId="13" xfId="0" applyNumberFormat="1" applyFont="1" applyBorder="1" applyAlignment="1">
      <alignment/>
    </xf>
    <xf numFmtId="49" fontId="4" fillId="0" borderId="14" xfId="0" applyNumberFormat="1" applyFont="1" applyBorder="1" applyAlignment="1">
      <alignment/>
    </xf>
    <xf numFmtId="0" fontId="11" fillId="0" borderId="11" xfId="0" applyFont="1" applyBorder="1" applyAlignment="1">
      <alignment horizontal="center"/>
    </xf>
    <xf numFmtId="0" fontId="27" fillId="0" borderId="11" xfId="0" applyFont="1" applyBorder="1" applyAlignment="1">
      <alignment horizontal="center"/>
    </xf>
    <xf numFmtId="0" fontId="27" fillId="0" borderId="14" xfId="0" applyFont="1" applyBorder="1" applyAlignment="1">
      <alignment horizontal="center"/>
    </xf>
    <xf numFmtId="0" fontId="27" fillId="0" borderId="13" xfId="0" applyFont="1" applyBorder="1" applyAlignment="1">
      <alignment horizontal="center"/>
    </xf>
    <xf numFmtId="0" fontId="29" fillId="0" borderId="11" xfId="0" applyFont="1" applyBorder="1" applyAlignment="1">
      <alignment horizontal="center" vertical="center" wrapText="1"/>
    </xf>
    <xf numFmtId="0" fontId="31" fillId="0" borderId="0" xfId="0" applyFont="1" applyFill="1" applyAlignment="1" applyProtection="1">
      <alignment horizontal="right" vertical="top" wrapText="1"/>
      <protection locked="0"/>
    </xf>
    <xf numFmtId="0" fontId="31" fillId="0" borderId="0" xfId="0" applyFont="1" applyFill="1" applyAlignment="1" applyProtection="1">
      <alignment vertical="top" wrapText="1"/>
      <protection locked="0"/>
    </xf>
    <xf numFmtId="0" fontId="7" fillId="0" borderId="0" xfId="0" applyFont="1" applyFill="1" applyAlignment="1" applyProtection="1">
      <alignment/>
      <protection locked="0"/>
    </xf>
    <xf numFmtId="0" fontId="8" fillId="0" borderId="15" xfId="0" applyFont="1" applyFill="1" applyBorder="1" applyAlignment="1" applyProtection="1">
      <alignment horizontal="center" vertical="center" wrapText="1"/>
      <protection locked="0"/>
    </xf>
    <xf numFmtId="0" fontId="19" fillId="0" borderId="11" xfId="0" applyFont="1" applyBorder="1" applyAlignment="1">
      <alignment horizontal="center" vertical="top" wrapText="1"/>
    </xf>
    <xf numFmtId="0" fontId="9" fillId="0" borderId="11" xfId="0" applyFont="1" applyFill="1" applyBorder="1" applyAlignment="1">
      <alignment wrapText="1"/>
    </xf>
    <xf numFmtId="1" fontId="15" fillId="34" borderId="11" xfId="0" applyNumberFormat="1" applyFont="1" applyFill="1" applyBorder="1" applyAlignment="1">
      <alignment horizontal="left" vertical="center" wrapText="1"/>
    </xf>
    <xf numFmtId="0" fontId="6" fillId="0" borderId="0" xfId="0" applyFont="1" applyAlignment="1">
      <alignment/>
    </xf>
    <xf numFmtId="0" fontId="29" fillId="0" borderId="0" xfId="0" applyFont="1" applyFill="1" applyAlignment="1">
      <alignment/>
    </xf>
    <xf numFmtId="0" fontId="24" fillId="0" borderId="0" xfId="0" applyFont="1" applyFill="1" applyAlignment="1">
      <alignment/>
    </xf>
    <xf numFmtId="0" fontId="8" fillId="0" borderId="0" xfId="0" applyFont="1" applyAlignment="1">
      <alignment/>
    </xf>
    <xf numFmtId="49" fontId="9" fillId="0" borderId="11" xfId="0" applyNumberFormat="1" applyFont="1" applyBorder="1" applyAlignment="1">
      <alignment horizontal="center"/>
    </xf>
    <xf numFmtId="49" fontId="9" fillId="0" borderId="11" xfId="0" applyNumberFormat="1" applyFont="1" applyFill="1" applyBorder="1" applyAlignment="1">
      <alignment horizontal="center"/>
    </xf>
    <xf numFmtId="0" fontId="0" fillId="0" borderId="0" xfId="0" applyFill="1" applyAlignment="1">
      <alignment/>
    </xf>
    <xf numFmtId="49" fontId="9" fillId="0" borderId="16" xfId="0" applyNumberFormat="1" applyFont="1" applyFill="1" applyBorder="1" applyAlignment="1">
      <alignment horizontal="center"/>
    </xf>
    <xf numFmtId="0" fontId="9" fillId="0" borderId="11" xfId="0" applyFont="1" applyBorder="1" applyAlignment="1">
      <alignment horizontal="center"/>
    </xf>
    <xf numFmtId="0" fontId="102" fillId="0" borderId="11" xfId="53" applyFont="1" applyBorder="1" applyAlignment="1">
      <alignment horizontal="center"/>
      <protection/>
    </xf>
    <xf numFmtId="0" fontId="102" fillId="0" borderId="11" xfId="53" applyFont="1" applyBorder="1" applyAlignment="1">
      <alignment horizontal="left" wrapText="1"/>
      <protection/>
    </xf>
    <xf numFmtId="1" fontId="21" fillId="0" borderId="11" xfId="0" applyNumberFormat="1" applyFont="1" applyFill="1" applyBorder="1" applyAlignment="1">
      <alignment horizontal="center"/>
    </xf>
    <xf numFmtId="0" fontId="9" fillId="0" borderId="10" xfId="0" applyFont="1" applyBorder="1" applyAlignment="1">
      <alignment/>
    </xf>
    <xf numFmtId="49" fontId="12" fillId="35" borderId="17" xfId="0" applyNumberFormat="1" applyFont="1" applyFill="1" applyBorder="1" applyAlignment="1">
      <alignment horizontal="center" vertical="center"/>
    </xf>
    <xf numFmtId="49" fontId="12" fillId="35" borderId="17" xfId="0" applyNumberFormat="1" applyFont="1" applyFill="1" applyBorder="1" applyAlignment="1">
      <alignment horizontal="center" vertical="center" wrapText="1"/>
    </xf>
    <xf numFmtId="49" fontId="10" fillId="0" borderId="18" xfId="0" applyNumberFormat="1" applyFont="1" applyFill="1" applyBorder="1" applyAlignment="1" applyProtection="1">
      <alignment horizontal="center"/>
      <protection locked="0"/>
    </xf>
    <xf numFmtId="0" fontId="12" fillId="0" borderId="19" xfId="0" applyFont="1" applyFill="1" applyBorder="1" applyAlignment="1" applyProtection="1">
      <alignment/>
      <protection locked="0"/>
    </xf>
    <xf numFmtId="49" fontId="11" fillId="0" borderId="11" xfId="0" applyNumberFormat="1" applyFont="1" applyFill="1" applyBorder="1" applyAlignment="1">
      <alignment horizontal="center" vertical="center"/>
    </xf>
    <xf numFmtId="49" fontId="11" fillId="0" borderId="11" xfId="0" applyNumberFormat="1" applyFont="1" applyFill="1" applyBorder="1" applyAlignment="1">
      <alignment horizontal="center" vertical="center" wrapText="1"/>
    </xf>
    <xf numFmtId="0" fontId="8" fillId="0" borderId="11" xfId="0" applyFont="1" applyBorder="1" applyAlignment="1">
      <alignment horizontal="center" vertical="center" wrapText="1"/>
    </xf>
    <xf numFmtId="0" fontId="15" fillId="36" borderId="11" xfId="0" applyFont="1" applyFill="1" applyBorder="1" applyAlignment="1">
      <alignment wrapText="1"/>
    </xf>
    <xf numFmtId="0" fontId="9" fillId="36" borderId="11" xfId="0" applyFont="1" applyFill="1" applyBorder="1" applyAlignment="1">
      <alignment/>
    </xf>
    <xf numFmtId="49" fontId="15" fillId="36" borderId="11" xfId="0" applyNumberFormat="1" applyFont="1" applyFill="1" applyBorder="1" applyAlignment="1">
      <alignment horizontal="center"/>
    </xf>
    <xf numFmtId="0" fontId="15" fillId="36" borderId="11" xfId="0" applyFont="1" applyFill="1" applyBorder="1" applyAlignment="1">
      <alignment/>
    </xf>
    <xf numFmtId="49" fontId="2" fillId="36" borderId="11" xfId="0" applyNumberFormat="1" applyFont="1" applyFill="1" applyBorder="1" applyAlignment="1">
      <alignment horizontal="center"/>
    </xf>
    <xf numFmtId="49" fontId="2" fillId="36" borderId="16" xfId="0" applyNumberFormat="1" applyFont="1" applyFill="1" applyBorder="1" applyAlignment="1">
      <alignment horizontal="center"/>
    </xf>
    <xf numFmtId="0" fontId="21" fillId="0" borderId="11" xfId="0" applyFont="1" applyFill="1" applyBorder="1" applyAlignment="1">
      <alignment/>
    </xf>
    <xf numFmtId="1" fontId="9" fillId="0" borderId="10" xfId="0" applyNumberFormat="1" applyFont="1" applyBorder="1" applyAlignment="1">
      <alignment horizontal="center" vertical="center" wrapText="1"/>
    </xf>
    <xf numFmtId="1" fontId="21" fillId="33" borderId="11" xfId="0" applyNumberFormat="1" applyFont="1" applyFill="1" applyBorder="1" applyAlignment="1">
      <alignment horizontal="center" vertical="center" shrinkToFit="1"/>
    </xf>
    <xf numFmtId="0" fontId="9" fillId="0" borderId="10" xfId="0" applyFont="1" applyFill="1" applyBorder="1" applyAlignment="1">
      <alignment horizontal="center" vertical="center"/>
    </xf>
    <xf numFmtId="1" fontId="20" fillId="0" borderId="11" xfId="0" applyNumberFormat="1" applyFont="1" applyFill="1" applyBorder="1" applyAlignment="1">
      <alignment horizontal="center" vertical="center"/>
    </xf>
    <xf numFmtId="0" fontId="15" fillId="0" borderId="11" xfId="0" applyFont="1" applyFill="1" applyBorder="1" applyAlignment="1">
      <alignment horizontal="center" vertical="center"/>
    </xf>
    <xf numFmtId="1" fontId="9" fillId="0" borderId="11" xfId="0" applyNumberFormat="1" applyFont="1" applyFill="1" applyBorder="1" applyAlignment="1">
      <alignment horizontal="center" vertical="center"/>
    </xf>
    <xf numFmtId="0" fontId="28" fillId="0" borderId="11" xfId="0" applyFont="1" applyBorder="1" applyAlignment="1">
      <alignment/>
    </xf>
    <xf numFmtId="0" fontId="9" fillId="0" borderId="11" xfId="0" applyFont="1" applyBorder="1" applyAlignment="1">
      <alignment horizontal="center" vertical="center"/>
    </xf>
    <xf numFmtId="0" fontId="37" fillId="0" borderId="10" xfId="0" applyFont="1" applyFill="1" applyBorder="1" applyAlignment="1">
      <alignment horizontal="left" vertical="center" wrapText="1"/>
    </xf>
    <xf numFmtId="0" fontId="102" fillId="0" borderId="11" xfId="53" applyFont="1" applyBorder="1" applyAlignment="1">
      <alignment wrapText="1"/>
      <protection/>
    </xf>
    <xf numFmtId="0" fontId="11" fillId="0" borderId="11" xfId="0" applyNumberFormat="1" applyFont="1" applyFill="1" applyBorder="1" applyAlignment="1">
      <alignment horizontal="center" vertical="center" wrapText="1"/>
    </xf>
    <xf numFmtId="0" fontId="12" fillId="35" borderId="20" xfId="0" applyNumberFormat="1" applyFont="1" applyFill="1" applyBorder="1" applyAlignment="1">
      <alignment horizontal="center" wrapText="1"/>
    </xf>
    <xf numFmtId="0" fontId="15" fillId="35" borderId="20" xfId="0" applyNumberFormat="1" applyFont="1" applyFill="1" applyBorder="1" applyAlignment="1">
      <alignment horizontal="center" wrapText="1"/>
    </xf>
    <xf numFmtId="0" fontId="12" fillId="35" borderId="20" xfId="0" applyNumberFormat="1" applyFont="1" applyFill="1" applyBorder="1" applyAlignment="1">
      <alignment horizontal="center" vertical="center" wrapText="1"/>
    </xf>
    <xf numFmtId="0" fontId="15" fillId="35" borderId="21" xfId="0" applyNumberFormat="1" applyFont="1" applyFill="1" applyBorder="1" applyAlignment="1" applyProtection="1">
      <alignment/>
      <protection/>
    </xf>
    <xf numFmtId="0" fontId="15" fillId="35" borderId="22" xfId="0" applyNumberFormat="1" applyFont="1" applyFill="1" applyBorder="1" applyAlignment="1" applyProtection="1">
      <alignment/>
      <protection locked="0"/>
    </xf>
    <xf numFmtId="0" fontId="15" fillId="35" borderId="23" xfId="0" applyNumberFormat="1" applyFont="1" applyFill="1" applyBorder="1" applyAlignment="1" applyProtection="1">
      <alignment/>
      <protection locked="0"/>
    </xf>
    <xf numFmtId="0" fontId="11" fillId="0" borderId="11" xfId="0" applyNumberFormat="1" applyFont="1" applyFill="1" applyBorder="1" applyAlignment="1" applyProtection="1">
      <alignment/>
      <protection/>
    </xf>
    <xf numFmtId="0" fontId="11" fillId="0" borderId="11" xfId="0" applyNumberFormat="1" applyFont="1" applyFill="1" applyBorder="1" applyAlignment="1" applyProtection="1">
      <alignment/>
      <protection locked="0"/>
    </xf>
    <xf numFmtId="0" fontId="15" fillId="0" borderId="18" xfId="0" applyNumberFormat="1" applyFont="1" applyFill="1" applyBorder="1" applyAlignment="1" applyProtection="1">
      <alignment/>
      <protection locked="0"/>
    </xf>
    <xf numFmtId="0" fontId="15" fillId="0" borderId="24" xfId="0" applyNumberFormat="1" applyFont="1" applyBorder="1" applyAlignment="1" applyProtection="1">
      <alignment/>
      <protection/>
    </xf>
    <xf numFmtId="0" fontId="15" fillId="0" borderId="25" xfId="0" applyNumberFormat="1" applyFont="1" applyBorder="1" applyAlignment="1" applyProtection="1">
      <alignment/>
      <protection locked="0"/>
    </xf>
    <xf numFmtId="0" fontId="15" fillId="0" borderId="26" xfId="0" applyNumberFormat="1" applyFont="1" applyBorder="1" applyAlignment="1" applyProtection="1">
      <alignment/>
      <protection locked="0"/>
    </xf>
    <xf numFmtId="0" fontId="12" fillId="0" borderId="18" xfId="0" applyNumberFormat="1" applyFont="1" applyFill="1" applyBorder="1" applyAlignment="1" applyProtection="1">
      <alignment horizontal="center"/>
      <protection locked="0"/>
    </xf>
    <xf numFmtId="1" fontId="38" fillId="0" borderId="11" xfId="0" applyNumberFormat="1" applyFont="1" applyFill="1" applyBorder="1" applyAlignment="1">
      <alignment horizontal="center" vertical="center"/>
    </xf>
    <xf numFmtId="0" fontId="103" fillId="0" borderId="11" xfId="53" applyFont="1" applyBorder="1">
      <alignment/>
      <protection/>
    </xf>
    <xf numFmtId="1" fontId="39" fillId="0" borderId="11" xfId="0" applyNumberFormat="1" applyFont="1" applyFill="1" applyBorder="1" applyAlignment="1">
      <alignment horizontal="center" vertical="center"/>
    </xf>
    <xf numFmtId="0" fontId="42" fillId="0" borderId="11" xfId="0" applyFont="1" applyBorder="1" applyAlignment="1">
      <alignment wrapText="1"/>
    </xf>
    <xf numFmtId="0" fontId="41" fillId="0" borderId="11" xfId="0" applyFont="1" applyBorder="1" applyAlignment="1">
      <alignment vertical="top" wrapText="1"/>
    </xf>
    <xf numFmtId="0" fontId="41" fillId="0" borderId="11" xfId="0" applyFont="1" applyBorder="1" applyAlignment="1">
      <alignment wrapText="1"/>
    </xf>
    <xf numFmtId="49" fontId="9" fillId="5" borderId="11" xfId="0" applyNumberFormat="1" applyFont="1" applyFill="1" applyBorder="1" applyAlignment="1">
      <alignment horizontal="center"/>
    </xf>
    <xf numFmtId="0" fontId="9" fillId="5" borderId="27" xfId="0" applyFont="1" applyFill="1" applyBorder="1" applyAlignment="1">
      <alignment horizontal="center"/>
    </xf>
    <xf numFmtId="49" fontId="9" fillId="5" borderId="12" xfId="0" applyNumberFormat="1" applyFont="1" applyFill="1" applyBorder="1" applyAlignment="1">
      <alignment horizontal="center"/>
    </xf>
    <xf numFmtId="0" fontId="9" fillId="5" borderId="12" xfId="0" applyFont="1" applyFill="1" applyBorder="1" applyAlignment="1">
      <alignment horizontal="center"/>
    </xf>
    <xf numFmtId="49" fontId="15" fillId="5" borderId="27" xfId="0" applyNumberFormat="1" applyFont="1" applyFill="1" applyBorder="1" applyAlignment="1">
      <alignment/>
    </xf>
    <xf numFmtId="49" fontId="15" fillId="5" borderId="12" xfId="0" applyNumberFormat="1" applyFont="1" applyFill="1" applyBorder="1" applyAlignment="1">
      <alignment/>
    </xf>
    <xf numFmtId="0" fontId="34" fillId="0" borderId="0" xfId="0" applyFont="1" applyAlignment="1">
      <alignment/>
    </xf>
    <xf numFmtId="49" fontId="34" fillId="11" borderId="10" xfId="0" applyNumberFormat="1" applyFont="1" applyFill="1" applyBorder="1" applyAlignment="1">
      <alignment horizontal="center"/>
    </xf>
    <xf numFmtId="0" fontId="34" fillId="11" borderId="28" xfId="0" applyFont="1" applyFill="1" applyBorder="1" applyAlignment="1">
      <alignment horizontal="center"/>
    </xf>
    <xf numFmtId="0" fontId="9" fillId="0" borderId="29" xfId="0" applyFont="1" applyFill="1" applyBorder="1" applyAlignment="1">
      <alignment wrapText="1"/>
    </xf>
    <xf numFmtId="0" fontId="28" fillId="0" borderId="0" xfId="0" applyFont="1" applyAlignment="1">
      <alignment/>
    </xf>
    <xf numFmtId="0" fontId="22" fillId="0" borderId="0" xfId="0" applyFont="1" applyAlignment="1">
      <alignment/>
    </xf>
    <xf numFmtId="49" fontId="10" fillId="0" borderId="11" xfId="0" applyNumberFormat="1" applyFont="1" applyFill="1" applyBorder="1" applyAlignment="1">
      <alignment horizontal="center" vertical="center"/>
    </xf>
    <xf numFmtId="49" fontId="10" fillId="0" borderId="11"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0" fontId="9" fillId="0" borderId="11" xfId="0" applyFont="1" applyBorder="1" applyAlignment="1">
      <alignment wrapText="1"/>
    </xf>
    <xf numFmtId="49" fontId="38" fillId="0" borderId="11" xfId="0" applyNumberFormat="1" applyFont="1" applyBorder="1" applyAlignment="1">
      <alignment horizontal="center"/>
    </xf>
    <xf numFmtId="0" fontId="38" fillId="0" borderId="11" xfId="0" applyFont="1" applyBorder="1" applyAlignment="1">
      <alignment wrapText="1"/>
    </xf>
    <xf numFmtId="0" fontId="0" fillId="0" borderId="0" xfId="0" applyFill="1" applyBorder="1" applyAlignment="1">
      <alignment/>
    </xf>
    <xf numFmtId="0" fontId="15" fillId="0" borderId="0" xfId="0" applyFont="1" applyFill="1" applyBorder="1" applyAlignment="1">
      <alignment/>
    </xf>
    <xf numFmtId="0" fontId="1" fillId="0" borderId="0" xfId="0" applyFont="1" applyAlignment="1">
      <alignment horizontal="right"/>
    </xf>
    <xf numFmtId="0" fontId="24" fillId="0" borderId="0" xfId="0" applyFont="1" applyAlignment="1">
      <alignment horizontal="right"/>
    </xf>
    <xf numFmtId="0" fontId="45" fillId="0" borderId="0" xfId="0" applyFont="1" applyFill="1" applyAlignment="1" applyProtection="1">
      <alignment horizontal="right" vertical="top" wrapText="1"/>
      <protection locked="0"/>
    </xf>
    <xf numFmtId="0" fontId="38" fillId="0" borderId="11" xfId="0" applyFont="1" applyBorder="1" applyAlignment="1">
      <alignment vertical="top" wrapText="1"/>
    </xf>
    <xf numFmtId="0" fontId="38" fillId="0" borderId="11" xfId="0" applyFont="1" applyBorder="1" applyAlignment="1">
      <alignment/>
    </xf>
    <xf numFmtId="49" fontId="35" fillId="37" borderId="11" xfId="0" applyNumberFormat="1" applyFont="1" applyFill="1" applyBorder="1" applyAlignment="1">
      <alignment horizontal="center"/>
    </xf>
    <xf numFmtId="49" fontId="35" fillId="37" borderId="11" xfId="0" applyNumberFormat="1" applyFont="1" applyFill="1" applyBorder="1" applyAlignment="1">
      <alignment horizontal="center" vertical="top" wrapText="1"/>
    </xf>
    <xf numFmtId="0" fontId="35" fillId="37" borderId="11" xfId="0" applyFont="1" applyFill="1" applyBorder="1" applyAlignment="1">
      <alignment vertical="top" wrapText="1"/>
    </xf>
    <xf numFmtId="0" fontId="25" fillId="0" borderId="0" xfId="0" applyFont="1" applyAlignment="1">
      <alignment/>
    </xf>
    <xf numFmtId="0" fontId="38" fillId="0" borderId="11" xfId="0" applyFont="1" applyFill="1" applyBorder="1" applyAlignment="1">
      <alignment horizontal="center" wrapText="1"/>
    </xf>
    <xf numFmtId="0" fontId="102" fillId="0" borderId="11" xfId="53" applyFont="1" applyBorder="1">
      <alignment/>
      <protection/>
    </xf>
    <xf numFmtId="0" fontId="9" fillId="0" borderId="27" xfId="0" applyFont="1" applyFill="1" applyBorder="1" applyAlignment="1">
      <alignment wrapText="1"/>
    </xf>
    <xf numFmtId="0" fontId="10" fillId="0" borderId="0" xfId="0" applyFont="1" applyAlignment="1">
      <alignment wrapText="1"/>
    </xf>
    <xf numFmtId="0" fontId="102" fillId="0" borderId="30" xfId="53" applyFont="1" applyBorder="1" applyAlignment="1">
      <alignment horizontal="center"/>
      <protection/>
    </xf>
    <xf numFmtId="0" fontId="102" fillId="0" borderId="30" xfId="53" applyFont="1" applyBorder="1" applyAlignment="1">
      <alignment horizontal="left" wrapText="1"/>
      <protection/>
    </xf>
    <xf numFmtId="0" fontId="12" fillId="4" borderId="10" xfId="0" applyFont="1" applyFill="1" applyBorder="1" applyAlignment="1">
      <alignment horizontal="center" vertical="center" wrapText="1"/>
    </xf>
    <xf numFmtId="1" fontId="12" fillId="4" borderId="10" xfId="0" applyNumberFormat="1" applyFont="1" applyFill="1" applyBorder="1" applyAlignment="1">
      <alignment horizontal="center" vertical="center" wrapText="1"/>
    </xf>
    <xf numFmtId="1" fontId="12" fillId="4" borderId="11" xfId="0" applyNumberFormat="1" applyFont="1" applyFill="1" applyBorder="1" applyAlignment="1">
      <alignment horizontal="center" vertical="center"/>
    </xf>
    <xf numFmtId="0" fontId="12" fillId="4" borderId="11" xfId="0" applyFont="1" applyFill="1" applyBorder="1" applyAlignment="1">
      <alignment horizontal="center" vertical="center" wrapText="1"/>
    </xf>
    <xf numFmtId="1" fontId="12" fillId="4" borderId="11" xfId="0" applyNumberFormat="1" applyFont="1" applyFill="1" applyBorder="1" applyAlignment="1">
      <alignment horizontal="center" vertical="center" shrinkToFit="1"/>
    </xf>
    <xf numFmtId="0" fontId="12" fillId="4" borderId="11" xfId="0" applyFont="1" applyFill="1" applyBorder="1" applyAlignment="1">
      <alignment horizontal="center" vertical="center"/>
    </xf>
    <xf numFmtId="1" fontId="12" fillId="4" borderId="11" xfId="0" applyNumberFormat="1" applyFont="1" applyFill="1" applyBorder="1" applyAlignment="1">
      <alignment horizontal="left" vertical="center" wrapText="1"/>
    </xf>
    <xf numFmtId="1" fontId="12" fillId="4" borderId="14" xfId="0" applyNumberFormat="1" applyFont="1" applyFill="1" applyBorder="1" applyAlignment="1">
      <alignment horizontal="center" vertical="center"/>
    </xf>
    <xf numFmtId="1" fontId="12" fillId="4" borderId="10" xfId="0" applyNumberFormat="1" applyFont="1" applyFill="1" applyBorder="1" applyAlignment="1">
      <alignment horizontal="center" vertical="center"/>
    </xf>
    <xf numFmtId="0" fontId="102" fillId="3" borderId="11" xfId="53" applyFont="1" applyFill="1" applyBorder="1" applyAlignment="1">
      <alignment horizontal="center"/>
      <protection/>
    </xf>
    <xf numFmtId="0" fontId="104" fillId="3" borderId="11" xfId="53" applyFont="1" applyFill="1" applyBorder="1" applyAlignment="1">
      <alignment horizontal="left" wrapText="1"/>
      <protection/>
    </xf>
    <xf numFmtId="1" fontId="39" fillId="3" borderId="10" xfId="0" applyNumberFormat="1" applyFont="1" applyFill="1" applyBorder="1" applyAlignment="1">
      <alignment horizontal="center"/>
    </xf>
    <xf numFmtId="0" fontId="12" fillId="7" borderId="11" xfId="0" applyFont="1" applyFill="1" applyBorder="1" applyAlignment="1">
      <alignment horizontal="center" vertical="center"/>
    </xf>
    <xf numFmtId="1" fontId="12" fillId="7" borderId="11" xfId="0" applyNumberFormat="1" applyFont="1" applyFill="1" applyBorder="1" applyAlignment="1">
      <alignment horizontal="left" vertical="center" wrapText="1"/>
    </xf>
    <xf numFmtId="1" fontId="12" fillId="7" borderId="10" xfId="0" applyNumberFormat="1" applyFont="1" applyFill="1" applyBorder="1" applyAlignment="1">
      <alignment horizontal="center" vertical="center"/>
    </xf>
    <xf numFmtId="0" fontId="46" fillId="0" borderId="10" xfId="0" applyFont="1" applyFill="1" applyBorder="1" applyAlignment="1">
      <alignment horizontal="left" vertical="center" wrapText="1"/>
    </xf>
    <xf numFmtId="1" fontId="15" fillId="0" borderId="10" xfId="0" applyNumberFormat="1" applyFont="1" applyBorder="1" applyAlignment="1">
      <alignment horizontal="center" vertical="center" wrapText="1"/>
    </xf>
    <xf numFmtId="1" fontId="15" fillId="0" borderId="10" xfId="0" applyNumberFormat="1" applyFont="1" applyFill="1" applyBorder="1" applyAlignment="1">
      <alignment horizontal="center" vertical="center"/>
    </xf>
    <xf numFmtId="0" fontId="12" fillId="0" borderId="10" xfId="0" applyFont="1" applyFill="1" applyBorder="1" applyAlignment="1">
      <alignment horizontal="left" vertical="center" wrapText="1"/>
    </xf>
    <xf numFmtId="0" fontId="11" fillId="0" borderId="10" xfId="0" applyFont="1" applyFill="1" applyBorder="1" applyAlignment="1">
      <alignment wrapText="1"/>
    </xf>
    <xf numFmtId="0" fontId="11" fillId="0" borderId="12" xfId="0" applyFont="1" applyBorder="1" applyAlignment="1">
      <alignment horizontal="center" vertical="center"/>
    </xf>
    <xf numFmtId="0" fontId="10" fillId="34" borderId="12" xfId="0" applyFont="1" applyFill="1" applyBorder="1" applyAlignment="1">
      <alignment horizontal="center" vertical="center"/>
    </xf>
    <xf numFmtId="0" fontId="10" fillId="0" borderId="12" xfId="0" applyFont="1" applyBorder="1" applyAlignment="1">
      <alignment horizontal="center" vertical="center"/>
    </xf>
    <xf numFmtId="1" fontId="15" fillId="34" borderId="10" xfId="0" applyNumberFormat="1" applyFont="1" applyFill="1" applyBorder="1" applyAlignment="1">
      <alignment horizontal="center" vertical="center"/>
    </xf>
    <xf numFmtId="49" fontId="15" fillId="10" borderId="11" xfId="0" applyNumberFormat="1" applyFont="1" applyFill="1" applyBorder="1" applyAlignment="1">
      <alignment horizontal="center"/>
    </xf>
    <xf numFmtId="49" fontId="15" fillId="10" borderId="27" xfId="0" applyNumberFormat="1" applyFont="1" applyFill="1" applyBorder="1" applyAlignment="1">
      <alignment horizontal="center"/>
    </xf>
    <xf numFmtId="49" fontId="15" fillId="10" borderId="12" xfId="0" applyNumberFormat="1" applyFont="1" applyFill="1" applyBorder="1" applyAlignment="1">
      <alignment horizontal="center"/>
    </xf>
    <xf numFmtId="49" fontId="12" fillId="10" borderId="11" xfId="0" applyNumberFormat="1" applyFont="1" applyFill="1" applyBorder="1" applyAlignment="1">
      <alignment horizontal="center"/>
    </xf>
    <xf numFmtId="49" fontId="12" fillId="10" borderId="27" xfId="0" applyNumberFormat="1" applyFont="1" applyFill="1" applyBorder="1" applyAlignment="1">
      <alignment horizontal="center"/>
    </xf>
    <xf numFmtId="49" fontId="12" fillId="10" borderId="12" xfId="0" applyNumberFormat="1" applyFont="1" applyFill="1" applyBorder="1" applyAlignment="1">
      <alignment horizontal="center"/>
    </xf>
    <xf numFmtId="49" fontId="12" fillId="5" borderId="11" xfId="0" applyNumberFormat="1" applyFont="1" applyFill="1" applyBorder="1" applyAlignment="1">
      <alignment horizontal="center"/>
    </xf>
    <xf numFmtId="49" fontId="12" fillId="5" borderId="27" xfId="0" applyNumberFormat="1" applyFont="1" applyFill="1" applyBorder="1" applyAlignment="1">
      <alignment/>
    </xf>
    <xf numFmtId="49" fontId="12" fillId="5" borderId="12" xfId="0" applyNumberFormat="1" applyFont="1" applyFill="1" applyBorder="1" applyAlignment="1">
      <alignment/>
    </xf>
    <xf numFmtId="49" fontId="15" fillId="10" borderId="16" xfId="0" applyNumberFormat="1" applyFont="1" applyFill="1" applyBorder="1" applyAlignment="1">
      <alignment horizontal="center"/>
    </xf>
    <xf numFmtId="49" fontId="12" fillId="10" borderId="16" xfId="0" applyNumberFormat="1" applyFont="1" applyFill="1" applyBorder="1" applyAlignment="1">
      <alignment horizontal="center"/>
    </xf>
    <xf numFmtId="49" fontId="12" fillId="10" borderId="31" xfId="0" applyNumberFormat="1" applyFont="1" applyFill="1" applyBorder="1" applyAlignment="1">
      <alignment horizontal="center"/>
    </xf>
    <xf numFmtId="0" fontId="38" fillId="5" borderId="11" xfId="0" applyFont="1" applyFill="1" applyBorder="1" applyAlignment="1">
      <alignment horizontal="center"/>
    </xf>
    <xf numFmtId="49" fontId="38" fillId="5" borderId="11" xfId="0" applyNumberFormat="1" applyFont="1" applyFill="1" applyBorder="1" applyAlignment="1">
      <alignment horizontal="center"/>
    </xf>
    <xf numFmtId="0" fontId="15" fillId="10" borderId="27" xfId="0" applyFont="1" applyFill="1" applyBorder="1" applyAlignment="1">
      <alignment horizontal="center"/>
    </xf>
    <xf numFmtId="49" fontId="9" fillId="10" borderId="11" xfId="0" applyNumberFormat="1" applyFont="1" applyFill="1" applyBorder="1" applyAlignment="1">
      <alignment horizontal="center"/>
    </xf>
    <xf numFmtId="0" fontId="9" fillId="10" borderId="11" xfId="0" applyFont="1" applyFill="1" applyBorder="1" applyAlignment="1">
      <alignment horizontal="center"/>
    </xf>
    <xf numFmtId="0" fontId="15" fillId="10" borderId="11" xfId="0" applyFont="1" applyFill="1" applyBorder="1" applyAlignment="1">
      <alignment horizontal="center"/>
    </xf>
    <xf numFmtId="49" fontId="9" fillId="4" borderId="11" xfId="0" applyNumberFormat="1" applyFont="1" applyFill="1" applyBorder="1" applyAlignment="1">
      <alignment horizontal="center"/>
    </xf>
    <xf numFmtId="49" fontId="9" fillId="4" borderId="12" xfId="0" applyNumberFormat="1" applyFont="1" applyFill="1" applyBorder="1" applyAlignment="1">
      <alignment horizontal="center"/>
    </xf>
    <xf numFmtId="0" fontId="9" fillId="0" borderId="11" xfId="0" applyFont="1" applyBorder="1" applyAlignment="1">
      <alignment vertical="center"/>
    </xf>
    <xf numFmtId="0" fontId="27" fillId="0" borderId="0" xfId="0" applyFont="1" applyFill="1" applyAlignment="1">
      <alignment/>
    </xf>
    <xf numFmtId="0" fontId="10" fillId="0" borderId="11" xfId="0" applyFont="1" applyBorder="1" applyAlignment="1">
      <alignment wrapText="1"/>
    </xf>
    <xf numFmtId="0" fontId="10" fillId="0" borderId="11" xfId="0" applyFont="1" applyBorder="1" applyAlignment="1">
      <alignment horizontal="center" vertical="center"/>
    </xf>
    <xf numFmtId="0" fontId="9" fillId="0" borderId="11" xfId="0" applyFont="1" applyFill="1" applyBorder="1" applyAlignment="1">
      <alignment horizontal="center"/>
    </xf>
    <xf numFmtId="0" fontId="11" fillId="36" borderId="11" xfId="0" applyFont="1" applyFill="1" applyBorder="1" applyAlignment="1">
      <alignment vertical="center" wrapText="1"/>
    </xf>
    <xf numFmtId="0" fontId="29" fillId="0" borderId="12" xfId="0" applyFont="1" applyBorder="1" applyAlignment="1">
      <alignment horizontal="center" vertical="center" wrapText="1"/>
    </xf>
    <xf numFmtId="0" fontId="29" fillId="0" borderId="27" xfId="0" applyFont="1" applyBorder="1" applyAlignment="1">
      <alignment horizontal="center" vertical="center" wrapText="1"/>
    </xf>
    <xf numFmtId="0" fontId="49" fillId="0" borderId="11" xfId="0" applyFont="1" applyBorder="1" applyAlignment="1" applyProtection="1">
      <alignment horizontal="center" vertical="center" wrapText="1"/>
      <protection locked="0"/>
    </xf>
    <xf numFmtId="0" fontId="11" fillId="36" borderId="12" xfId="0" applyFont="1" applyFill="1" applyBorder="1" applyAlignment="1">
      <alignment vertical="center" wrapText="1"/>
    </xf>
    <xf numFmtId="0" fontId="19" fillId="0" borderId="10" xfId="0" applyFont="1" applyBorder="1" applyAlignment="1">
      <alignment horizontal="center" vertical="top" wrapText="1"/>
    </xf>
    <xf numFmtId="0" fontId="47" fillId="38" borderId="11" xfId="0" applyFont="1" applyFill="1" applyBorder="1" applyAlignment="1">
      <alignment/>
    </xf>
    <xf numFmtId="0" fontId="48" fillId="38" borderId="11" xfId="0" applyFont="1" applyFill="1" applyBorder="1" applyAlignment="1">
      <alignment vertical="top" wrapText="1"/>
    </xf>
    <xf numFmtId="0" fontId="35" fillId="38" borderId="11" xfId="0" applyFont="1" applyFill="1" applyBorder="1" applyAlignment="1">
      <alignment vertical="top" wrapText="1"/>
    </xf>
    <xf numFmtId="0" fontId="19" fillId="0" borderId="11" xfId="0" applyFont="1" applyBorder="1" applyAlignment="1">
      <alignment wrapText="1"/>
    </xf>
    <xf numFmtId="0" fontId="9" fillId="0" borderId="10" xfId="0" applyFont="1" applyBorder="1" applyAlignment="1">
      <alignment horizontal="center" vertical="center" wrapText="1"/>
    </xf>
    <xf numFmtId="0" fontId="9" fillId="0" borderId="11" xfId="0" applyFont="1" applyFill="1" applyBorder="1" applyAlignment="1">
      <alignment horizontal="center" wrapText="1"/>
    </xf>
    <xf numFmtId="0" fontId="12" fillId="0" borderId="0" xfId="0" applyFont="1" applyAlignment="1">
      <alignment/>
    </xf>
    <xf numFmtId="0" fontId="9" fillId="0" borderId="27" xfId="0" applyFont="1" applyBorder="1" applyAlignment="1">
      <alignment wrapText="1"/>
    </xf>
    <xf numFmtId="0" fontId="12" fillId="0" borderId="0" xfId="0" applyFont="1" applyAlignment="1">
      <alignment horizontal="center"/>
    </xf>
    <xf numFmtId="0" fontId="50" fillId="0" borderId="0" xfId="0" applyFont="1" applyAlignment="1">
      <alignment horizontal="center"/>
    </xf>
    <xf numFmtId="49" fontId="15" fillId="0" borderId="30" xfId="0" applyNumberFormat="1" applyFont="1" applyBorder="1" applyAlignment="1">
      <alignment horizontal="center"/>
    </xf>
    <xf numFmtId="0" fontId="38" fillId="0" borderId="27" xfId="0" applyFont="1" applyBorder="1" applyAlignment="1">
      <alignment horizontal="center"/>
    </xf>
    <xf numFmtId="49" fontId="38" fillId="0" borderId="12" xfId="0" applyNumberFormat="1" applyFont="1" applyBorder="1" applyAlignment="1">
      <alignment horizontal="center"/>
    </xf>
    <xf numFmtId="0" fontId="38" fillId="0" borderId="11" xfId="0" applyFont="1" applyBorder="1" applyAlignment="1">
      <alignment horizontal="center"/>
    </xf>
    <xf numFmtId="2" fontId="9" fillId="0" borderId="10" xfId="0" applyNumberFormat="1" applyFont="1" applyBorder="1" applyAlignment="1">
      <alignment horizontal="center" vertical="center" wrapText="1"/>
    </xf>
    <xf numFmtId="0" fontId="12" fillId="10" borderId="30" xfId="0" applyFont="1" applyFill="1" applyBorder="1" applyAlignment="1">
      <alignment horizontal="center" vertical="center"/>
    </xf>
    <xf numFmtId="0" fontId="12" fillId="10" borderId="11" xfId="0" applyFont="1" applyFill="1" applyBorder="1" applyAlignment="1">
      <alignment horizontal="left" vertical="center" wrapText="1"/>
    </xf>
    <xf numFmtId="1" fontId="12" fillId="10" borderId="11" xfId="0" applyNumberFormat="1" applyFont="1" applyFill="1" applyBorder="1" applyAlignment="1">
      <alignment horizontal="center" vertical="center"/>
    </xf>
    <xf numFmtId="1" fontId="21" fillId="0" borderId="11" xfId="0" applyNumberFormat="1" applyFont="1" applyFill="1" applyBorder="1" applyAlignment="1">
      <alignment horizontal="left" wrapText="1"/>
    </xf>
    <xf numFmtId="0" fontId="9" fillId="0" borderId="30" xfId="0" applyFont="1" applyFill="1" applyBorder="1" applyAlignment="1">
      <alignment horizontal="center"/>
    </xf>
    <xf numFmtId="1" fontId="15" fillId="0" borderId="11" xfId="0" applyNumberFormat="1" applyFont="1" applyFill="1" applyBorder="1" applyAlignment="1">
      <alignment horizontal="center" vertical="center"/>
    </xf>
    <xf numFmtId="0" fontId="39" fillId="0" borderId="30" xfId="0" applyFont="1" applyFill="1" applyBorder="1" applyAlignment="1">
      <alignment horizontal="center"/>
    </xf>
    <xf numFmtId="0" fontId="39" fillId="0" borderId="11" xfId="0" applyFont="1" applyFill="1" applyBorder="1" applyAlignment="1">
      <alignment horizontal="center"/>
    </xf>
    <xf numFmtId="1" fontId="21" fillId="0" borderId="11" xfId="0" applyNumberFormat="1" applyFont="1" applyFill="1" applyBorder="1" applyAlignment="1">
      <alignment horizontal="center" vertical="center"/>
    </xf>
    <xf numFmtId="0" fontId="29" fillId="0" borderId="0" xfId="0" applyFont="1" applyFill="1" applyAlignment="1">
      <alignment horizontal="right"/>
    </xf>
    <xf numFmtId="0" fontId="11" fillId="0" borderId="11" xfId="0" applyFont="1" applyBorder="1" applyAlignment="1">
      <alignment horizontal="center" vertical="center" wrapText="1"/>
    </xf>
    <xf numFmtId="49" fontId="15" fillId="5" borderId="11" xfId="0" applyNumberFormat="1" applyFont="1" applyFill="1" applyBorder="1" applyAlignment="1">
      <alignment horizontal="center"/>
    </xf>
    <xf numFmtId="0" fontId="9" fillId="0" borderId="11" xfId="0" applyFont="1" applyBorder="1" applyAlignment="1">
      <alignment horizontal="center" wrapText="1"/>
    </xf>
    <xf numFmtId="0" fontId="12" fillId="0" borderId="11" xfId="0" applyFont="1" applyBorder="1" applyAlignment="1">
      <alignment horizontal="center" vertical="center" wrapText="1"/>
    </xf>
    <xf numFmtId="0" fontId="12" fillId="0" borderId="0" xfId="0" applyFont="1" applyBorder="1" applyAlignment="1">
      <alignment horizontal="center" vertical="center" wrapText="1"/>
    </xf>
    <xf numFmtId="0" fontId="33" fillId="0" borderId="32" xfId="0" applyFont="1" applyBorder="1" applyAlignment="1" applyProtection="1">
      <alignment horizontal="center" vertical="center" wrapText="1"/>
      <protection locked="0"/>
    </xf>
    <xf numFmtId="0" fontId="10" fillId="0" borderId="0" xfId="0" applyFont="1" applyFill="1" applyAlignment="1">
      <alignment/>
    </xf>
    <xf numFmtId="0" fontId="0" fillId="0" borderId="10" xfId="0" applyFont="1" applyBorder="1" applyAlignment="1">
      <alignment/>
    </xf>
    <xf numFmtId="0" fontId="9" fillId="0" borderId="11" xfId="0" applyFont="1" applyFill="1" applyBorder="1" applyAlignment="1">
      <alignment horizontal="center" vertical="center" wrapText="1"/>
    </xf>
    <xf numFmtId="0" fontId="21" fillId="0" borderId="10" xfId="0" applyFont="1" applyFill="1" applyBorder="1" applyAlignment="1">
      <alignment horizontal="center" vertical="center"/>
    </xf>
    <xf numFmtId="1" fontId="9" fillId="0" borderId="10" xfId="0" applyNumberFormat="1" applyFont="1" applyFill="1" applyBorder="1" applyAlignment="1">
      <alignment horizontal="center" vertical="center" shrinkToFit="1"/>
    </xf>
    <xf numFmtId="0" fontId="9" fillId="0" borderId="12" xfId="0" applyFont="1" applyFill="1" applyBorder="1" applyAlignment="1">
      <alignment wrapText="1"/>
    </xf>
    <xf numFmtId="0" fontId="0" fillId="0" borderId="0" xfId="0" applyBorder="1" applyAlignment="1">
      <alignment/>
    </xf>
    <xf numFmtId="1" fontId="21" fillId="0" borderId="0" xfId="0" applyNumberFormat="1" applyFont="1" applyBorder="1" applyAlignment="1">
      <alignment horizontal="center" vertical="center" wrapText="1"/>
    </xf>
    <xf numFmtId="1" fontId="21" fillId="0" borderId="11" xfId="0" applyNumberFormat="1" applyFont="1" applyBorder="1" applyAlignment="1">
      <alignment horizontal="center" vertical="center" wrapText="1"/>
    </xf>
    <xf numFmtId="2" fontId="15" fillId="0" borderId="0" xfId="0" applyNumberFormat="1" applyFont="1" applyFill="1" applyBorder="1" applyAlignment="1">
      <alignment horizontal="center" vertical="center"/>
    </xf>
    <xf numFmtId="1" fontId="15" fillId="34" borderId="11" xfId="0" applyNumberFormat="1" applyFont="1" applyFill="1" applyBorder="1" applyAlignment="1">
      <alignment horizontal="center" vertical="center"/>
    </xf>
    <xf numFmtId="0" fontId="39" fillId="0" borderId="11" xfId="0" applyFont="1" applyBorder="1" applyAlignment="1">
      <alignment horizontal="center" vertical="center" wrapText="1"/>
    </xf>
    <xf numFmtId="2" fontId="9" fillId="0" borderId="10" xfId="0" applyNumberFormat="1" applyFont="1" applyFill="1" applyBorder="1" applyAlignment="1">
      <alignment horizontal="center" vertical="center"/>
    </xf>
    <xf numFmtId="1" fontId="9" fillId="0" borderId="11" xfId="0" applyNumberFormat="1" applyFont="1" applyBorder="1" applyAlignment="1">
      <alignment/>
    </xf>
    <xf numFmtId="49" fontId="9" fillId="39" borderId="27" xfId="0" applyNumberFormat="1" applyFont="1" applyFill="1" applyBorder="1" applyAlignment="1">
      <alignment horizontal="center"/>
    </xf>
    <xf numFmtId="49" fontId="9" fillId="39" borderId="12" xfId="0" applyNumberFormat="1" applyFont="1" applyFill="1" applyBorder="1" applyAlignment="1">
      <alignment horizontal="center"/>
    </xf>
    <xf numFmtId="49" fontId="9" fillId="10" borderId="27" xfId="0" applyNumberFormat="1" applyFont="1" applyFill="1" applyBorder="1" applyAlignment="1">
      <alignment horizontal="center"/>
    </xf>
    <xf numFmtId="49" fontId="9" fillId="10" borderId="12" xfId="0" applyNumberFormat="1" applyFont="1" applyFill="1" applyBorder="1" applyAlignment="1">
      <alignment horizontal="center"/>
    </xf>
    <xf numFmtId="49" fontId="38" fillId="5" borderId="27" xfId="0" applyNumberFormat="1" applyFont="1" applyFill="1" applyBorder="1" applyAlignment="1">
      <alignment horizontal="center"/>
    </xf>
    <xf numFmtId="49" fontId="38" fillId="5" borderId="12" xfId="0" applyNumberFormat="1" applyFont="1" applyFill="1" applyBorder="1" applyAlignment="1">
      <alignment horizontal="center"/>
    </xf>
    <xf numFmtId="3" fontId="38" fillId="0" borderId="11" xfId="0" applyNumberFormat="1" applyFont="1" applyBorder="1" applyAlignment="1">
      <alignment horizontal="center" wrapText="1"/>
    </xf>
    <xf numFmtId="0" fontId="12" fillId="0" borderId="11" xfId="0" applyFont="1" applyBorder="1" applyAlignment="1">
      <alignment horizontal="center"/>
    </xf>
    <xf numFmtId="0" fontId="12" fillId="0" borderId="12" xfId="0" applyFont="1" applyBorder="1" applyAlignment="1">
      <alignment horizontal="center" wrapText="1"/>
    </xf>
    <xf numFmtId="0" fontId="12" fillId="0" borderId="11" xfId="0" applyFont="1" applyBorder="1" applyAlignment="1">
      <alignment horizontal="center" wrapText="1"/>
    </xf>
    <xf numFmtId="1" fontId="12" fillId="0" borderId="11" xfId="0" applyNumberFormat="1" applyFont="1" applyBorder="1" applyAlignment="1">
      <alignment horizontal="center" wrapText="1"/>
    </xf>
    <xf numFmtId="0" fontId="12" fillId="0" borderId="0" xfId="0" applyFont="1" applyFill="1" applyAlignment="1">
      <alignment horizontal="right"/>
    </xf>
    <xf numFmtId="0" fontId="53" fillId="0" borderId="0" xfId="0" applyFont="1" applyAlignment="1">
      <alignment/>
    </xf>
    <xf numFmtId="0" fontId="51" fillId="0" borderId="0" xfId="0" applyFont="1" applyAlignment="1">
      <alignment wrapText="1"/>
    </xf>
    <xf numFmtId="0" fontId="36" fillId="0" borderId="27" xfId="0" applyFont="1" applyBorder="1" applyAlignment="1">
      <alignment/>
    </xf>
    <xf numFmtId="0" fontId="54" fillId="0" borderId="33" xfId="0" applyFont="1" applyBorder="1" applyAlignment="1">
      <alignment horizontal="center" vertical="center"/>
    </xf>
    <xf numFmtId="0" fontId="54" fillId="0" borderId="11" xfId="0" applyFont="1" applyBorder="1" applyAlignment="1">
      <alignment/>
    </xf>
    <xf numFmtId="0" fontId="53" fillId="0" borderId="10" xfId="0" applyFont="1" applyBorder="1" applyAlignment="1">
      <alignment horizontal="center"/>
    </xf>
    <xf numFmtId="0" fontId="53" fillId="0" borderId="10" xfId="0" applyFont="1" applyBorder="1" applyAlignment="1">
      <alignment/>
    </xf>
    <xf numFmtId="0" fontId="53" fillId="0" borderId="11" xfId="0" applyFont="1" applyBorder="1" applyAlignment="1">
      <alignment/>
    </xf>
    <xf numFmtId="1" fontId="51" fillId="5" borderId="11" xfId="0" applyNumberFormat="1" applyFont="1" applyFill="1" applyBorder="1" applyAlignment="1">
      <alignment horizontal="right"/>
    </xf>
    <xf numFmtId="2" fontId="51" fillId="5" borderId="11" xfId="0" applyNumberFormat="1" applyFont="1" applyFill="1" applyBorder="1" applyAlignment="1">
      <alignment horizontal="right"/>
    </xf>
    <xf numFmtId="1" fontId="51" fillId="10" borderId="11" xfId="0" applyNumberFormat="1" applyFont="1" applyFill="1" applyBorder="1" applyAlignment="1">
      <alignment horizontal="right"/>
    </xf>
    <xf numFmtId="0" fontId="51" fillId="10" borderId="11" xfId="0" applyFont="1" applyFill="1" applyBorder="1" applyAlignment="1">
      <alignment/>
    </xf>
    <xf numFmtId="0" fontId="54" fillId="39" borderId="11" xfId="0" applyFont="1" applyFill="1" applyBorder="1" applyAlignment="1">
      <alignment/>
    </xf>
    <xf numFmtId="0" fontId="51" fillId="39" borderId="11" xfId="0" applyFont="1" applyFill="1" applyBorder="1" applyAlignment="1">
      <alignment/>
    </xf>
    <xf numFmtId="0" fontId="51" fillId="4" borderId="11" xfId="0" applyFont="1" applyFill="1" applyBorder="1" applyAlignment="1">
      <alignment/>
    </xf>
    <xf numFmtId="0" fontId="54" fillId="33" borderId="11" xfId="0" applyFont="1" applyFill="1" applyBorder="1" applyAlignment="1">
      <alignment/>
    </xf>
    <xf numFmtId="0" fontId="51" fillId="10" borderId="30" xfId="0" applyFont="1" applyFill="1" applyBorder="1" applyAlignment="1">
      <alignment/>
    </xf>
    <xf numFmtId="0" fontId="54" fillId="10" borderId="30" xfId="0" applyFont="1" applyFill="1" applyBorder="1" applyAlignment="1">
      <alignment/>
    </xf>
    <xf numFmtId="0" fontId="51" fillId="5" borderId="11" xfId="0" applyFont="1" applyFill="1" applyBorder="1" applyAlignment="1">
      <alignment/>
    </xf>
    <xf numFmtId="0" fontId="51" fillId="33" borderId="11" xfId="0" applyFont="1" applyFill="1" applyBorder="1" applyAlignment="1">
      <alignment/>
    </xf>
    <xf numFmtId="0" fontId="51" fillId="33" borderId="30" xfId="0" applyFont="1" applyFill="1" applyBorder="1" applyAlignment="1">
      <alignment/>
    </xf>
    <xf numFmtId="0" fontId="54" fillId="33" borderId="34" xfId="0" applyFont="1" applyFill="1" applyBorder="1" applyAlignment="1">
      <alignment/>
    </xf>
    <xf numFmtId="0" fontId="54" fillId="5" borderId="11" xfId="0" applyFont="1" applyFill="1" applyBorder="1" applyAlignment="1">
      <alignment/>
    </xf>
    <xf numFmtId="0" fontId="54" fillId="10" borderId="11" xfId="0" applyFont="1" applyFill="1" applyBorder="1" applyAlignment="1">
      <alignment/>
    </xf>
    <xf numFmtId="0" fontId="24" fillId="0" borderId="0" xfId="0" applyFont="1" applyFill="1" applyAlignment="1">
      <alignment horizontal="right"/>
    </xf>
    <xf numFmtId="0" fontId="12" fillId="0" borderId="0" xfId="0" applyFont="1" applyBorder="1" applyAlignment="1">
      <alignment horizontal="center"/>
    </xf>
    <xf numFmtId="0" fontId="39" fillId="0" borderId="0" xfId="0" applyFont="1" applyBorder="1" applyAlignment="1">
      <alignment horizontal="center" vertical="center" wrapText="1"/>
    </xf>
    <xf numFmtId="0" fontId="12" fillId="0" borderId="11" xfId="0" applyFont="1" applyFill="1" applyBorder="1" applyAlignment="1">
      <alignment horizontal="center" vertical="center" wrapText="1"/>
    </xf>
    <xf numFmtId="0" fontId="12" fillId="0" borderId="0" xfId="0" applyFont="1" applyAlignment="1">
      <alignment wrapText="1"/>
    </xf>
    <xf numFmtId="0" fontId="12" fillId="0" borderId="0" xfId="0" applyFont="1" applyFill="1" applyAlignment="1">
      <alignment horizontal="left"/>
    </xf>
    <xf numFmtId="0" fontId="12" fillId="0" borderId="0" xfId="0" applyFont="1" applyFill="1" applyBorder="1" applyAlignment="1">
      <alignment horizontal="left"/>
    </xf>
    <xf numFmtId="0" fontId="12" fillId="0" borderId="0" xfId="0" applyFont="1" applyFill="1" applyBorder="1" applyAlignment="1">
      <alignment/>
    </xf>
    <xf numFmtId="0" fontId="12" fillId="0" borderId="12"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11" xfId="0" applyFont="1" applyBorder="1" applyAlignment="1">
      <alignment horizontal="center" vertical="center"/>
    </xf>
    <xf numFmtId="3" fontId="12" fillId="0" borderId="11" xfId="0" applyNumberFormat="1" applyFont="1" applyBorder="1" applyAlignment="1">
      <alignment horizontal="center" vertical="center"/>
    </xf>
    <xf numFmtId="0" fontId="12" fillId="0" borderId="0" xfId="0" applyFont="1" applyAlignment="1">
      <alignment horizontal="right"/>
    </xf>
    <xf numFmtId="0" fontId="12" fillId="0" borderId="27" xfId="0" applyFont="1" applyFill="1" applyBorder="1" applyAlignment="1">
      <alignment horizontal="center" vertical="center" wrapText="1"/>
    </xf>
    <xf numFmtId="49" fontId="12" fillId="0" borderId="11" xfId="0" applyNumberFormat="1" applyFont="1" applyBorder="1" applyAlignment="1">
      <alignment horizontal="center"/>
    </xf>
    <xf numFmtId="0" fontId="38" fillId="0" borderId="0" xfId="0" applyFont="1" applyAlignment="1">
      <alignment/>
    </xf>
    <xf numFmtId="49" fontId="4" fillId="0" borderId="11" xfId="0" applyNumberFormat="1" applyFont="1" applyBorder="1" applyAlignment="1">
      <alignment horizontal="center"/>
    </xf>
    <xf numFmtId="49" fontId="9" fillId="0" borderId="11" xfId="0" applyNumberFormat="1" applyFont="1" applyBorder="1" applyAlignment="1">
      <alignment horizontal="center" wrapText="1"/>
    </xf>
    <xf numFmtId="0" fontId="9" fillId="0" borderId="29" xfId="0" applyFont="1" applyBorder="1" applyAlignment="1">
      <alignment wrapText="1"/>
    </xf>
    <xf numFmtId="49" fontId="4" fillId="0" borderId="11" xfId="0" applyNumberFormat="1" applyFont="1" applyFill="1" applyBorder="1" applyAlignment="1">
      <alignment horizontal="center"/>
    </xf>
    <xf numFmtId="49" fontId="4" fillId="0" borderId="16" xfId="0" applyNumberFormat="1" applyFont="1" applyFill="1" applyBorder="1" applyAlignment="1">
      <alignment horizontal="center"/>
    </xf>
    <xf numFmtId="0" fontId="15" fillId="36" borderId="12" xfId="0" applyFont="1" applyFill="1" applyBorder="1" applyAlignment="1">
      <alignment wrapText="1"/>
    </xf>
    <xf numFmtId="0" fontId="4" fillId="36" borderId="11" xfId="0" applyFont="1" applyFill="1" applyBorder="1" applyAlignment="1">
      <alignment/>
    </xf>
    <xf numFmtId="0" fontId="4" fillId="0" borderId="11" xfId="0" applyFont="1" applyFill="1" applyBorder="1" applyAlignment="1">
      <alignment/>
    </xf>
    <xf numFmtId="0" fontId="9" fillId="0" borderId="12" xfId="0" applyFont="1" applyBorder="1" applyAlignment="1">
      <alignment wrapText="1"/>
    </xf>
    <xf numFmtId="49" fontId="4" fillId="0" borderId="10" xfId="0" applyNumberFormat="1" applyFont="1" applyBorder="1" applyAlignment="1">
      <alignment horizontal="center"/>
    </xf>
    <xf numFmtId="49" fontId="60" fillId="0" borderId="10" xfId="0" applyNumberFormat="1" applyFont="1" applyBorder="1" applyAlignment="1">
      <alignment horizontal="center"/>
    </xf>
    <xf numFmtId="49" fontId="60" fillId="0" borderId="11" xfId="0" applyNumberFormat="1" applyFont="1" applyFill="1" applyBorder="1" applyAlignment="1">
      <alignment horizontal="center"/>
    </xf>
    <xf numFmtId="0" fontId="2" fillId="34" borderId="11" xfId="0" applyFont="1" applyFill="1" applyBorder="1" applyAlignment="1">
      <alignment horizontal="center"/>
    </xf>
    <xf numFmtId="0" fontId="15" fillId="34" borderId="11" xfId="0" applyFont="1" applyFill="1" applyBorder="1" applyAlignment="1">
      <alignment horizontal="center"/>
    </xf>
    <xf numFmtId="0" fontId="15" fillId="0" borderId="0" xfId="0" applyFont="1" applyFill="1" applyAlignment="1">
      <alignment horizontal="right"/>
    </xf>
    <xf numFmtId="49" fontId="38" fillId="4" borderId="27" xfId="0" applyNumberFormat="1" applyFont="1" applyFill="1" applyBorder="1" applyAlignment="1">
      <alignment horizontal="center"/>
    </xf>
    <xf numFmtId="0" fontId="15" fillId="0" borderId="0" xfId="0" applyFont="1" applyAlignment="1">
      <alignment wrapText="1"/>
    </xf>
    <xf numFmtId="49" fontId="38" fillId="0" borderId="10" xfId="0" applyNumberFormat="1" applyFont="1" applyBorder="1" applyAlignment="1">
      <alignment horizontal="center"/>
    </xf>
    <xf numFmtId="0" fontId="38" fillId="0" borderId="0" xfId="0" applyFont="1" applyFill="1" applyBorder="1" applyAlignment="1">
      <alignment wrapText="1"/>
    </xf>
    <xf numFmtId="0" fontId="12" fillId="0" borderId="11" xfId="0" applyFont="1" applyFill="1" applyBorder="1" applyAlignment="1">
      <alignment horizontal="center" wrapText="1"/>
    </xf>
    <xf numFmtId="1" fontId="12" fillId="0" borderId="11" xfId="0" applyNumberFormat="1" applyFont="1" applyBorder="1" applyAlignment="1">
      <alignment horizontal="center" vertical="center" wrapText="1"/>
    </xf>
    <xf numFmtId="2" fontId="51" fillId="10" borderId="11" xfId="0" applyNumberFormat="1" applyFont="1" applyFill="1" applyBorder="1" applyAlignment="1">
      <alignment/>
    </xf>
    <xf numFmtId="2" fontId="36" fillId="11" borderId="25" xfId="0" applyNumberFormat="1" applyFont="1" applyFill="1" applyBorder="1" applyAlignment="1">
      <alignment/>
    </xf>
    <xf numFmtId="0" fontId="4" fillId="0" borderId="11" xfId="0" applyFont="1" applyBorder="1" applyAlignment="1">
      <alignment horizontal="center"/>
    </xf>
    <xf numFmtId="1" fontId="36" fillId="11" borderId="25" xfId="0" applyNumberFormat="1" applyFont="1" applyFill="1" applyBorder="1" applyAlignment="1">
      <alignment/>
    </xf>
    <xf numFmtId="0" fontId="38" fillId="0" borderId="12" xfId="0" applyFont="1" applyBorder="1" applyAlignment="1">
      <alignment wrapText="1"/>
    </xf>
    <xf numFmtId="0" fontId="36" fillId="0" borderId="0" xfId="0" applyFont="1" applyAlignment="1">
      <alignment/>
    </xf>
    <xf numFmtId="0" fontId="51" fillId="0" borderId="0" xfId="0" applyFont="1" applyAlignment="1">
      <alignment/>
    </xf>
    <xf numFmtId="49" fontId="9" fillId="0" borderId="27" xfId="0" applyNumberFormat="1" applyFont="1" applyBorder="1" applyAlignment="1">
      <alignment horizontal="center"/>
    </xf>
    <xf numFmtId="0" fontId="51" fillId="0" borderId="11" xfId="0" applyFont="1" applyBorder="1" applyAlignment="1">
      <alignment/>
    </xf>
    <xf numFmtId="1" fontId="51" fillId="0" borderId="11" xfId="0" applyNumberFormat="1" applyFont="1" applyBorder="1" applyAlignment="1">
      <alignment horizontal="right"/>
    </xf>
    <xf numFmtId="49" fontId="38" fillId="0" borderId="27" xfId="0" applyNumberFormat="1" applyFont="1" applyBorder="1" applyAlignment="1">
      <alignment horizontal="center"/>
    </xf>
    <xf numFmtId="0" fontId="12" fillId="0" borderId="11" xfId="0" applyFont="1" applyBorder="1" applyAlignment="1">
      <alignment/>
    </xf>
    <xf numFmtId="49" fontId="9" fillId="0" borderId="12" xfId="0" applyNumberFormat="1" applyFont="1" applyBorder="1" applyAlignment="1">
      <alignment horizontal="center"/>
    </xf>
    <xf numFmtId="0" fontId="54" fillId="0" borderId="30" xfId="0" applyFont="1" applyBorder="1" applyAlignment="1">
      <alignment/>
    </xf>
    <xf numFmtId="0" fontId="51" fillId="0" borderId="30" xfId="0" applyFont="1" applyBorder="1" applyAlignment="1">
      <alignment/>
    </xf>
    <xf numFmtId="49" fontId="9" fillId="0" borderId="16" xfId="0" applyNumberFormat="1" applyFont="1" applyBorder="1" applyAlignment="1">
      <alignment horizontal="center"/>
    </xf>
    <xf numFmtId="49" fontId="15" fillId="0" borderId="0" xfId="0" applyNumberFormat="1" applyFont="1" applyAlignment="1">
      <alignment horizontal="center"/>
    </xf>
    <xf numFmtId="49" fontId="38" fillId="0" borderId="16" xfId="0" applyNumberFormat="1" applyFont="1" applyBorder="1" applyAlignment="1">
      <alignment horizontal="center"/>
    </xf>
    <xf numFmtId="0" fontId="54" fillId="0" borderId="11" xfId="0" applyFont="1" applyBorder="1" applyAlignment="1">
      <alignment horizontal="right"/>
    </xf>
    <xf numFmtId="49" fontId="54" fillId="0" borderId="11" xfId="0" applyNumberFormat="1" applyFont="1" applyBorder="1" applyAlignment="1">
      <alignment horizontal="center"/>
    </xf>
    <xf numFmtId="49" fontId="54" fillId="0" borderId="11" xfId="0" applyNumberFormat="1" applyFont="1" applyBorder="1" applyAlignment="1">
      <alignment horizontal="right"/>
    </xf>
    <xf numFmtId="2" fontId="54" fillId="0" borderId="11" xfId="0" applyNumberFormat="1" applyFont="1" applyBorder="1" applyAlignment="1">
      <alignment horizontal="center"/>
    </xf>
    <xf numFmtId="1" fontId="54" fillId="0" borderId="11" xfId="0" applyNumberFormat="1" applyFont="1" applyBorder="1" applyAlignment="1">
      <alignment horizontal="right"/>
    </xf>
    <xf numFmtId="0" fontId="55" fillId="0" borderId="30" xfId="0" applyFont="1" applyBorder="1" applyAlignment="1">
      <alignment/>
    </xf>
    <xf numFmtId="0" fontId="56" fillId="0" borderId="30" xfId="0" applyFont="1" applyBorder="1" applyAlignment="1">
      <alignment/>
    </xf>
    <xf numFmtId="49" fontId="38" fillId="0" borderId="31" xfId="0" applyNumberFormat="1" applyFont="1" applyBorder="1" applyAlignment="1">
      <alignment horizontal="center"/>
    </xf>
    <xf numFmtId="0" fontId="55" fillId="0" borderId="11" xfId="0" applyFont="1" applyBorder="1" applyAlignment="1">
      <alignment/>
    </xf>
    <xf numFmtId="49" fontId="38" fillId="0" borderId="12" xfId="0" applyNumberFormat="1" applyFont="1" applyBorder="1" applyAlignment="1">
      <alignment horizontal="center" wrapText="1"/>
    </xf>
    <xf numFmtId="49" fontId="38" fillId="0" borderId="11" xfId="0" applyNumberFormat="1" applyFont="1" applyBorder="1" applyAlignment="1">
      <alignment wrapText="1"/>
    </xf>
    <xf numFmtId="0" fontId="41" fillId="0" borderId="12" xfId="0" applyFont="1" applyBorder="1" applyAlignment="1">
      <alignment wrapText="1"/>
    </xf>
    <xf numFmtId="0" fontId="41" fillId="0" borderId="11" xfId="0" applyFont="1" applyBorder="1" applyAlignment="1">
      <alignment/>
    </xf>
    <xf numFmtId="0" fontId="38" fillId="0" borderId="16" xfId="0" applyFont="1" applyBorder="1" applyAlignment="1">
      <alignment horizontal="center"/>
    </xf>
    <xf numFmtId="49" fontId="41" fillId="0" borderId="11" xfId="0" applyNumberFormat="1" applyFont="1" applyBorder="1" applyAlignment="1">
      <alignment horizontal="left" wrapText="1"/>
    </xf>
    <xf numFmtId="0" fontId="47" fillId="0" borderId="0" xfId="0" applyFont="1" applyAlignment="1">
      <alignment/>
    </xf>
    <xf numFmtId="0" fontId="48" fillId="0" borderId="0" xfId="0" applyFont="1" applyAlignment="1">
      <alignment vertical="top" wrapText="1"/>
    </xf>
    <xf numFmtId="0" fontId="35" fillId="0" borderId="0" xfId="0" applyFont="1" applyAlignment="1">
      <alignment vertical="top" wrapText="1"/>
    </xf>
    <xf numFmtId="0" fontId="40" fillId="0" borderId="0" xfId="0" applyFont="1" applyAlignment="1">
      <alignment/>
    </xf>
    <xf numFmtId="0" fontId="41" fillId="0" borderId="0" xfId="0" applyFont="1" applyAlignment="1">
      <alignment vertical="top" wrapText="1"/>
    </xf>
    <xf numFmtId="0" fontId="43" fillId="0" borderId="0" xfId="0" applyFont="1" applyAlignment="1">
      <alignment vertical="top" wrapText="1"/>
    </xf>
    <xf numFmtId="0" fontId="54" fillId="0" borderId="11" xfId="0" applyFont="1" applyFill="1" applyBorder="1" applyAlignment="1">
      <alignment/>
    </xf>
    <xf numFmtId="0" fontId="105" fillId="0" borderId="30" xfId="0" applyFont="1" applyBorder="1" applyAlignment="1">
      <alignment/>
    </xf>
    <xf numFmtId="0" fontId="10" fillId="0" borderId="12" xfId="0" applyFont="1" applyFill="1" applyBorder="1" applyAlignment="1">
      <alignment horizontal="center" vertical="center" wrapText="1"/>
    </xf>
    <xf numFmtId="49" fontId="9" fillId="0" borderId="16" xfId="0" applyNumberFormat="1" applyFont="1" applyBorder="1" applyAlignment="1">
      <alignment horizontal="center" wrapText="1"/>
    </xf>
    <xf numFmtId="0" fontId="10" fillId="0" borderId="11" xfId="0" applyFont="1" applyFill="1" applyBorder="1" applyAlignment="1">
      <alignment horizontal="center" vertical="center" wrapText="1"/>
    </xf>
    <xf numFmtId="0" fontId="54" fillId="0" borderId="0" xfId="0" applyFont="1" applyAlignment="1">
      <alignment/>
    </xf>
    <xf numFmtId="2" fontId="51" fillId="5" borderId="11" xfId="0" applyNumberFormat="1" applyFont="1" applyFill="1" applyBorder="1" applyAlignment="1">
      <alignment/>
    </xf>
    <xf numFmtId="0" fontId="35" fillId="0" borderId="0" xfId="0" applyFont="1" applyAlignment="1">
      <alignment horizontal="center"/>
    </xf>
    <xf numFmtId="0" fontId="25" fillId="0" borderId="0" xfId="0" applyFont="1" applyAlignment="1">
      <alignment horizontal="center"/>
    </xf>
    <xf numFmtId="0" fontId="35" fillId="0" borderId="0" xfId="0" applyFont="1" applyAlignment="1">
      <alignment horizontal="left"/>
    </xf>
    <xf numFmtId="0" fontId="35" fillId="0" borderId="11" xfId="0" applyFont="1" applyBorder="1" applyAlignment="1">
      <alignment horizontal="center" vertical="center" wrapText="1"/>
    </xf>
    <xf numFmtId="0" fontId="35" fillId="0" borderId="27" xfId="0" applyFont="1" applyBorder="1" applyAlignment="1">
      <alignment horizontal="center" vertical="center" wrapText="1"/>
    </xf>
    <xf numFmtId="0" fontId="35" fillId="0" borderId="11" xfId="0" applyFont="1" applyBorder="1" applyAlignment="1">
      <alignment horizontal="center" vertical="top" wrapText="1"/>
    </xf>
    <xf numFmtId="0" fontId="35" fillId="37" borderId="11" xfId="0" applyFont="1" applyFill="1" applyBorder="1" applyAlignment="1">
      <alignment horizontal="center" vertical="top" wrapText="1"/>
    </xf>
    <xf numFmtId="0" fontId="48" fillId="0" borderId="11" xfId="0" applyFont="1" applyBorder="1" applyAlignment="1">
      <alignment horizontal="center" wrapText="1"/>
    </xf>
    <xf numFmtId="0" fontId="48" fillId="0" borderId="11" xfId="0" applyFont="1" applyBorder="1" applyAlignment="1">
      <alignment vertical="top" wrapText="1"/>
    </xf>
    <xf numFmtId="0" fontId="48" fillId="0" borderId="11" xfId="0" applyFont="1" applyBorder="1" applyAlignment="1">
      <alignment wrapText="1"/>
    </xf>
    <xf numFmtId="0" fontId="61" fillId="0" borderId="11" xfId="0" applyFont="1" applyBorder="1" applyAlignment="1">
      <alignment horizontal="center" wrapText="1"/>
    </xf>
    <xf numFmtId="0" fontId="48" fillId="0" borderId="27" xfId="0" applyFont="1" applyBorder="1" applyAlignment="1">
      <alignment horizontal="center" wrapText="1"/>
    </xf>
    <xf numFmtId="0" fontId="48" fillId="0" borderId="11" xfId="0" applyFont="1" applyBorder="1" applyAlignment="1">
      <alignment horizontal="center"/>
    </xf>
    <xf numFmtId="0" fontId="48" fillId="33" borderId="11" xfId="0" applyFont="1" applyFill="1" applyBorder="1" applyAlignment="1">
      <alignment horizontal="center" wrapText="1"/>
    </xf>
    <xf numFmtId="0" fontId="35" fillId="38" borderId="11" xfId="0" applyFont="1" applyFill="1" applyBorder="1" applyAlignment="1">
      <alignment horizontal="center" wrapText="1"/>
    </xf>
    <xf numFmtId="0" fontId="35" fillId="38" borderId="11" xfId="0" applyFont="1" applyFill="1" applyBorder="1" applyAlignment="1">
      <alignment horizontal="center" vertical="center" wrapText="1"/>
    </xf>
    <xf numFmtId="0" fontId="35" fillId="0" borderId="0" xfId="0" applyFont="1" applyAlignment="1">
      <alignment horizontal="center" wrapText="1"/>
    </xf>
    <xf numFmtId="0" fontId="35" fillId="0" borderId="0" xfId="0" applyFont="1" applyAlignment="1">
      <alignment horizontal="center" vertical="center" wrapText="1"/>
    </xf>
    <xf numFmtId="0" fontId="35" fillId="0" borderId="0" xfId="0" applyFont="1" applyAlignment="1">
      <alignment horizontal="center" vertical="top" wrapText="1"/>
    </xf>
    <xf numFmtId="0" fontId="48" fillId="0" borderId="11" xfId="0" applyFont="1" applyFill="1" applyBorder="1" applyAlignment="1">
      <alignment horizontal="center" wrapText="1"/>
    </xf>
    <xf numFmtId="0" fontId="38" fillId="0" borderId="14" xfId="0" applyFont="1" applyBorder="1" applyAlignment="1">
      <alignment wrapText="1"/>
    </xf>
    <xf numFmtId="49" fontId="9" fillId="0" borderId="12" xfId="0" applyNumberFormat="1" applyFont="1" applyBorder="1" applyAlignment="1">
      <alignment wrapText="1"/>
    </xf>
    <xf numFmtId="0" fontId="9" fillId="0" borderId="13" xfId="0" applyFont="1" applyBorder="1" applyAlignment="1">
      <alignment wrapText="1"/>
    </xf>
    <xf numFmtId="0" fontId="10" fillId="0" borderId="12" xfId="0" applyFont="1" applyFill="1" applyBorder="1" applyAlignment="1">
      <alignment horizontal="center" vertical="center"/>
    </xf>
    <xf numFmtId="0" fontId="12" fillId="36" borderId="12" xfId="0" applyFont="1" applyFill="1" applyBorder="1" applyAlignment="1">
      <alignment wrapText="1"/>
    </xf>
    <xf numFmtId="0" fontId="12" fillId="36" borderId="11" xfId="0" applyFont="1" applyFill="1" applyBorder="1" applyAlignment="1">
      <alignment/>
    </xf>
    <xf numFmtId="0" fontId="15" fillId="0" borderId="0" xfId="0" applyFont="1" applyFill="1" applyAlignment="1">
      <alignment horizontal="right"/>
    </xf>
    <xf numFmtId="0" fontId="35" fillId="0" borderId="0" xfId="0" applyFont="1" applyFill="1" applyAlignment="1">
      <alignment horizontal="center"/>
    </xf>
    <xf numFmtId="0" fontId="15" fillId="0" borderId="11" xfId="0" applyFont="1" applyBorder="1" applyAlignment="1">
      <alignment horizontal="center" vertical="center" wrapText="1"/>
    </xf>
    <xf numFmtId="0" fontId="10" fillId="0" borderId="0" xfId="0" applyFont="1" applyAlignment="1">
      <alignment horizontal="left" wrapText="1"/>
    </xf>
    <xf numFmtId="0" fontId="7" fillId="0" borderId="0" xfId="0" applyFont="1" applyAlignment="1">
      <alignment/>
    </xf>
    <xf numFmtId="0" fontId="0" fillId="0" borderId="0" xfId="0" applyAlignment="1">
      <alignment/>
    </xf>
    <xf numFmtId="0" fontId="51" fillId="0" borderId="0" xfId="0" applyFont="1" applyAlignment="1">
      <alignment horizontal="center"/>
    </xf>
    <xf numFmtId="0" fontId="11" fillId="0" borderId="12"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27" xfId="0" applyFont="1" applyBorder="1" applyAlignment="1">
      <alignment horizontal="center" vertical="center" wrapText="1"/>
    </xf>
    <xf numFmtId="0" fontId="2" fillId="0" borderId="0" xfId="0" applyFont="1" applyAlignment="1">
      <alignment/>
    </xf>
    <xf numFmtId="0" fontId="10" fillId="0" borderId="11" xfId="0" applyFont="1" applyBorder="1" applyAlignment="1">
      <alignment wrapText="1"/>
    </xf>
    <xf numFmtId="0" fontId="10" fillId="0" borderId="12" xfId="0" applyFont="1" applyBorder="1" applyAlignment="1">
      <alignment horizontal="center" wrapText="1"/>
    </xf>
    <xf numFmtId="0" fontId="10" fillId="0" borderId="29" xfId="0" applyFont="1" applyBorder="1" applyAlignment="1">
      <alignment horizontal="center" wrapText="1"/>
    </xf>
    <xf numFmtId="0" fontId="10" fillId="0" borderId="27" xfId="0" applyFont="1" applyBorder="1" applyAlignment="1">
      <alignment horizontal="center" wrapText="1"/>
    </xf>
    <xf numFmtId="0" fontId="11" fillId="0" borderId="12" xfId="0" applyFont="1" applyBorder="1" applyAlignment="1">
      <alignment wrapText="1"/>
    </xf>
    <xf numFmtId="0" fontId="11" fillId="0" borderId="29" xfId="0" applyFont="1" applyBorder="1" applyAlignment="1">
      <alignment wrapText="1"/>
    </xf>
    <xf numFmtId="0" fontId="11" fillId="0" borderId="27" xfId="0" applyFont="1" applyBorder="1" applyAlignment="1">
      <alignment wrapText="1"/>
    </xf>
    <xf numFmtId="0" fontId="8" fillId="0" borderId="0" xfId="0" applyFont="1" applyAlignment="1">
      <alignment horizontal="left"/>
    </xf>
    <xf numFmtId="0" fontId="11" fillId="0" borderId="12" xfId="0" applyFont="1" applyBorder="1" applyAlignment="1">
      <alignment horizontal="left" vertical="center" wrapText="1"/>
    </xf>
    <xf numFmtId="0" fontId="11" fillId="0" borderId="29" xfId="0" applyFont="1" applyBorder="1" applyAlignment="1">
      <alignment horizontal="left" vertical="center" wrapText="1"/>
    </xf>
    <xf numFmtId="0" fontId="11" fillId="0" borderId="27" xfId="0" applyFont="1" applyBorder="1" applyAlignment="1">
      <alignment horizontal="left" vertical="center" wrapText="1"/>
    </xf>
    <xf numFmtId="0" fontId="10" fillId="0" borderId="30" xfId="0" applyFont="1" applyBorder="1" applyAlignment="1">
      <alignment horizontal="center" vertical="center" wrapText="1"/>
    </xf>
    <xf numFmtId="0" fontId="10" fillId="0" borderId="10" xfId="0" applyFont="1" applyBorder="1" applyAlignment="1">
      <alignment horizontal="center" vertical="center" wrapText="1"/>
    </xf>
    <xf numFmtId="0" fontId="24" fillId="0" borderId="31" xfId="0" applyFont="1" applyBorder="1" applyAlignment="1">
      <alignment horizontal="center" vertical="center" wrapText="1"/>
    </xf>
    <xf numFmtId="0" fontId="24" fillId="0" borderId="35"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33" xfId="0" applyFont="1" applyBorder="1" applyAlignment="1">
      <alignment horizontal="center" vertical="center" wrapText="1"/>
    </xf>
    <xf numFmtId="0" fontId="24" fillId="0" borderId="14" xfId="0" applyFont="1" applyBorder="1" applyAlignment="1">
      <alignment horizontal="center" vertical="center" wrapText="1"/>
    </xf>
    <xf numFmtId="0" fontId="10" fillId="0" borderId="31" xfId="0" applyFont="1" applyBorder="1" applyAlignment="1">
      <alignment horizontal="center" vertical="center" wrapText="1"/>
    </xf>
    <xf numFmtId="0" fontId="0" fillId="0" borderId="13" xfId="0" applyBorder="1" applyAlignment="1">
      <alignment horizontal="center" vertical="center" wrapText="1"/>
    </xf>
    <xf numFmtId="0" fontId="12" fillId="0" borderId="0" xfId="0" applyFont="1" applyAlignment="1">
      <alignment horizontal="center"/>
    </xf>
    <xf numFmtId="0" fontId="8" fillId="0" borderId="0" xfId="0" applyFont="1" applyAlignment="1">
      <alignment horizontal="left" wrapText="1"/>
    </xf>
    <xf numFmtId="0" fontId="10" fillId="34" borderId="12" xfId="0" applyFont="1" applyFill="1" applyBorder="1" applyAlignment="1">
      <alignment wrapText="1"/>
    </xf>
    <xf numFmtId="0" fontId="10" fillId="34" borderId="29" xfId="0" applyFont="1" applyFill="1" applyBorder="1" applyAlignment="1">
      <alignment wrapText="1"/>
    </xf>
    <xf numFmtId="0" fontId="10" fillId="34" borderId="27" xfId="0" applyFont="1" applyFill="1" applyBorder="1" applyAlignment="1">
      <alignment wrapText="1"/>
    </xf>
    <xf numFmtId="0" fontId="10" fillId="0" borderId="12" xfId="0" applyFont="1" applyBorder="1" applyAlignment="1">
      <alignment wrapText="1"/>
    </xf>
    <xf numFmtId="0" fontId="10" fillId="0" borderId="29" xfId="0" applyFont="1" applyBorder="1" applyAlignment="1">
      <alignment wrapText="1"/>
    </xf>
    <xf numFmtId="0" fontId="10" fillId="0" borderId="27" xfId="0" applyFont="1" applyBorder="1" applyAlignment="1">
      <alignment wrapText="1"/>
    </xf>
    <xf numFmtId="0" fontId="10" fillId="0" borderId="12" xfId="0" applyFont="1" applyBorder="1" applyAlignment="1">
      <alignment horizontal="left" vertical="center" wrapText="1"/>
    </xf>
    <xf numFmtId="0" fontId="10" fillId="0" borderId="29" xfId="0" applyFont="1" applyBorder="1" applyAlignment="1">
      <alignment horizontal="left" vertical="center" wrapText="1"/>
    </xf>
    <xf numFmtId="0" fontId="10" fillId="0" borderId="27" xfId="0" applyFont="1" applyBorder="1" applyAlignment="1">
      <alignment horizontal="left" vertical="center" wrapText="1"/>
    </xf>
    <xf numFmtId="0" fontId="38" fillId="0" borderId="13" xfId="0" applyFont="1" applyBorder="1" applyAlignment="1">
      <alignment wrapText="1"/>
    </xf>
    <xf numFmtId="0" fontId="38" fillId="0" borderId="33" xfId="0" applyFont="1" applyBorder="1" applyAlignment="1">
      <alignment wrapText="1"/>
    </xf>
    <xf numFmtId="0" fontId="38" fillId="0" borderId="14" xfId="0" applyFont="1" applyBorder="1" applyAlignment="1">
      <alignment wrapText="1"/>
    </xf>
    <xf numFmtId="0" fontId="38" fillId="0" borderId="12" xfId="0" applyFont="1" applyBorder="1" applyAlignment="1">
      <alignment wrapText="1"/>
    </xf>
    <xf numFmtId="0" fontId="38" fillId="0" borderId="29" xfId="0" applyFont="1" applyBorder="1" applyAlignment="1">
      <alignment wrapText="1"/>
    </xf>
    <xf numFmtId="0" fontId="38" fillId="0" borderId="27" xfId="0" applyFont="1" applyBorder="1" applyAlignment="1">
      <alignment wrapText="1"/>
    </xf>
    <xf numFmtId="0" fontId="38" fillId="0" borderId="12" xfId="0" applyFont="1" applyBorder="1" applyAlignment="1">
      <alignment horizontal="center" wrapText="1"/>
    </xf>
    <xf numFmtId="0" fontId="38" fillId="0" borderId="29" xfId="0" applyFont="1" applyBorder="1" applyAlignment="1">
      <alignment horizontal="center" wrapText="1"/>
    </xf>
    <xf numFmtId="0" fontId="38" fillId="0" borderId="27" xfId="0" applyFont="1" applyBorder="1" applyAlignment="1">
      <alignment horizontal="center" wrapText="1"/>
    </xf>
    <xf numFmtId="0" fontId="38" fillId="0" borderId="12" xfId="0" applyFont="1" applyBorder="1" applyAlignment="1">
      <alignment horizontal="left" wrapText="1"/>
    </xf>
    <xf numFmtId="0" fontId="38" fillId="0" borderId="29" xfId="0" applyFont="1" applyBorder="1" applyAlignment="1">
      <alignment horizontal="left" wrapText="1"/>
    </xf>
    <xf numFmtId="0" fontId="38" fillId="0" borderId="27" xfId="0" applyFont="1" applyBorder="1" applyAlignment="1">
      <alignment horizontal="left" wrapText="1"/>
    </xf>
    <xf numFmtId="0" fontId="12" fillId="10" borderId="12" xfId="0" applyFont="1" applyFill="1" applyBorder="1" applyAlignment="1">
      <alignment horizontal="center" wrapText="1"/>
    </xf>
    <xf numFmtId="0" fontId="12" fillId="10" borderId="29" xfId="0" applyFont="1" applyFill="1" applyBorder="1" applyAlignment="1">
      <alignment horizontal="center" wrapText="1"/>
    </xf>
    <xf numFmtId="0" fontId="12" fillId="10" borderId="27" xfId="0" applyFont="1" applyFill="1" applyBorder="1" applyAlignment="1">
      <alignment horizontal="center" wrapText="1"/>
    </xf>
    <xf numFmtId="0" fontId="38" fillId="0" borderId="12" xfId="0" applyFont="1" applyBorder="1" applyAlignment="1">
      <alignment horizontal="left"/>
    </xf>
    <xf numFmtId="0" fontId="38" fillId="0" borderId="29" xfId="0" applyFont="1" applyBorder="1" applyAlignment="1">
      <alignment horizontal="left"/>
    </xf>
    <xf numFmtId="0" fontId="38" fillId="0" borderId="27" xfId="0" applyFont="1" applyBorder="1" applyAlignment="1">
      <alignment horizontal="left"/>
    </xf>
    <xf numFmtId="0" fontId="11" fillId="0" borderId="11" xfId="0" applyFont="1" applyBorder="1" applyAlignment="1">
      <alignment horizontal="center" vertical="center" wrapText="1"/>
    </xf>
    <xf numFmtId="0" fontId="27" fillId="0" borderId="12" xfId="0" applyFont="1" applyBorder="1" applyAlignment="1">
      <alignment horizontal="center"/>
    </xf>
    <xf numFmtId="0" fontId="27" fillId="0" borderId="29" xfId="0" applyFont="1" applyBorder="1" applyAlignment="1">
      <alignment horizontal="center"/>
    </xf>
    <xf numFmtId="0" fontId="27" fillId="0" borderId="27" xfId="0" applyFont="1" applyBorder="1" applyAlignment="1">
      <alignment horizontal="center"/>
    </xf>
    <xf numFmtId="0" fontId="12" fillId="5" borderId="12" xfId="0" applyFont="1" applyFill="1" applyBorder="1" applyAlignment="1">
      <alignment/>
    </xf>
    <xf numFmtId="0" fontId="12" fillId="5" borderId="29" xfId="0" applyFont="1" applyFill="1" applyBorder="1" applyAlignment="1">
      <alignment/>
    </xf>
    <xf numFmtId="0" fontId="12" fillId="5" borderId="27" xfId="0" applyFont="1" applyFill="1" applyBorder="1" applyAlignment="1">
      <alignment/>
    </xf>
    <xf numFmtId="0" fontId="12" fillId="4" borderId="12" xfId="0" applyFont="1" applyFill="1" applyBorder="1" applyAlignment="1">
      <alignment horizontal="center"/>
    </xf>
    <xf numFmtId="0" fontId="12" fillId="4" borderId="29" xfId="0" applyFont="1" applyFill="1" applyBorder="1" applyAlignment="1">
      <alignment horizontal="center"/>
    </xf>
    <xf numFmtId="0" fontId="12" fillId="4" borderId="27" xfId="0" applyFont="1" applyFill="1" applyBorder="1" applyAlignment="1">
      <alignment horizontal="center"/>
    </xf>
    <xf numFmtId="0" fontId="54" fillId="0" borderId="11" xfId="0" applyFont="1" applyBorder="1" applyAlignment="1">
      <alignment horizontal="center" vertical="center" wrapText="1"/>
    </xf>
    <xf numFmtId="0" fontId="54" fillId="0" borderId="27" xfId="0" applyFont="1" applyBorder="1" applyAlignment="1">
      <alignment horizontal="center" vertical="center" wrapText="1"/>
    </xf>
    <xf numFmtId="0" fontId="12" fillId="10" borderId="12" xfId="0" applyFont="1" applyFill="1" applyBorder="1" applyAlignment="1">
      <alignment horizontal="center"/>
    </xf>
    <xf numFmtId="0" fontId="12" fillId="10" borderId="29" xfId="0" applyFont="1" applyFill="1" applyBorder="1" applyAlignment="1">
      <alignment horizontal="center"/>
    </xf>
    <xf numFmtId="0" fontId="12" fillId="10" borderId="27" xfId="0" applyFont="1" applyFill="1" applyBorder="1" applyAlignment="1">
      <alignment horizontal="center"/>
    </xf>
    <xf numFmtId="0" fontId="38" fillId="0" borderId="12" xfId="0" applyFont="1" applyBorder="1" applyAlignment="1">
      <alignment/>
    </xf>
    <xf numFmtId="0" fontId="38" fillId="0" borderId="29" xfId="0" applyFont="1" applyBorder="1" applyAlignment="1">
      <alignment/>
    </xf>
    <xf numFmtId="0" fontId="38" fillId="0" borderId="27" xfId="0" applyFont="1" applyBorder="1" applyAlignment="1">
      <alignment/>
    </xf>
    <xf numFmtId="49" fontId="38" fillId="0" borderId="12" xfId="0" applyNumberFormat="1" applyFont="1" applyBorder="1" applyAlignment="1">
      <alignment horizontal="left" wrapText="1"/>
    </xf>
    <xf numFmtId="49" fontId="38" fillId="0" borderId="29" xfId="0" applyNumberFormat="1" applyFont="1" applyBorder="1" applyAlignment="1">
      <alignment horizontal="left" wrapText="1"/>
    </xf>
    <xf numFmtId="49" fontId="38" fillId="0" borderId="27" xfId="0" applyNumberFormat="1" applyFont="1" applyBorder="1" applyAlignment="1">
      <alignment horizontal="left" wrapText="1"/>
    </xf>
    <xf numFmtId="0" fontId="12" fillId="5" borderId="12" xfId="0" applyFont="1" applyFill="1" applyBorder="1" applyAlignment="1">
      <alignment horizontal="center" wrapText="1"/>
    </xf>
    <xf numFmtId="0" fontId="12" fillId="5" borderId="29" xfId="0" applyFont="1" applyFill="1" applyBorder="1" applyAlignment="1">
      <alignment horizontal="center" wrapText="1"/>
    </xf>
    <xf numFmtId="0" fontId="12" fillId="5" borderId="27" xfId="0" applyFont="1" applyFill="1" applyBorder="1" applyAlignment="1">
      <alignment horizontal="center" wrapText="1"/>
    </xf>
    <xf numFmtId="0" fontId="54" fillId="0" borderId="11" xfId="0" applyFont="1" applyBorder="1" applyAlignment="1">
      <alignment horizontal="center"/>
    </xf>
    <xf numFmtId="0" fontId="54" fillId="0" borderId="16" xfId="0" applyFont="1" applyBorder="1" applyAlignment="1">
      <alignment horizontal="center" vertical="center" wrapText="1"/>
    </xf>
    <xf numFmtId="0" fontId="54" fillId="0" borderId="36" xfId="0" applyFont="1" applyBorder="1" applyAlignment="1">
      <alignment horizontal="center" vertical="center" wrapText="1"/>
    </xf>
    <xf numFmtId="0" fontId="54" fillId="0" borderId="14" xfId="0" applyFont="1" applyBorder="1" applyAlignment="1">
      <alignment horizontal="center" vertical="center" wrapText="1"/>
    </xf>
    <xf numFmtId="0" fontId="54" fillId="0" borderId="31" xfId="0" applyFont="1" applyBorder="1" applyAlignment="1">
      <alignment horizontal="center" vertical="center" wrapText="1"/>
    </xf>
    <xf numFmtId="0" fontId="54" fillId="0" borderId="37" xfId="0" applyFont="1" applyBorder="1" applyAlignment="1">
      <alignment horizontal="center" vertical="center" wrapText="1"/>
    </xf>
    <xf numFmtId="0" fontId="54" fillId="0" borderId="13" xfId="0" applyFont="1" applyBorder="1" applyAlignment="1">
      <alignment horizontal="center" vertical="center" wrapText="1"/>
    </xf>
    <xf numFmtId="0" fontId="38" fillId="39" borderId="12" xfId="0" applyFont="1" applyFill="1" applyBorder="1" applyAlignment="1">
      <alignment horizontal="left" wrapText="1"/>
    </xf>
    <xf numFmtId="0" fontId="38" fillId="39" borderId="29" xfId="0" applyFont="1" applyFill="1" applyBorder="1" applyAlignment="1">
      <alignment horizontal="left" wrapText="1"/>
    </xf>
    <xf numFmtId="0" fontId="38" fillId="39" borderId="27" xfId="0" applyFont="1" applyFill="1" applyBorder="1" applyAlignment="1">
      <alignment horizontal="left" wrapText="1"/>
    </xf>
    <xf numFmtId="0" fontId="15" fillId="0" borderId="0" xfId="0" applyFont="1" applyAlignment="1">
      <alignment horizontal="left" vertical="center" wrapText="1"/>
    </xf>
    <xf numFmtId="0" fontId="57" fillId="0" borderId="0" xfId="0" applyFont="1" applyAlignment="1">
      <alignment horizontal="center"/>
    </xf>
    <xf numFmtId="0" fontId="53" fillId="0" borderId="0" xfId="0" applyFont="1" applyAlignment="1">
      <alignment/>
    </xf>
    <xf numFmtId="0" fontId="58" fillId="0" borderId="0" xfId="0" applyFont="1" applyAlignment="1">
      <alignment horizontal="center"/>
    </xf>
    <xf numFmtId="0" fontId="53" fillId="0" borderId="33" xfId="0" applyFont="1" applyBorder="1" applyAlignment="1">
      <alignment/>
    </xf>
    <xf numFmtId="0" fontId="51" fillId="0" borderId="31" xfId="0" applyFont="1" applyBorder="1" applyAlignment="1">
      <alignment horizontal="center" vertical="center" wrapText="1"/>
    </xf>
    <xf numFmtId="0" fontId="51" fillId="0" borderId="35" xfId="0" applyFont="1" applyBorder="1" applyAlignment="1">
      <alignment horizontal="center" vertical="center" wrapText="1"/>
    </xf>
    <xf numFmtId="0" fontId="51" fillId="0" borderId="16"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33" xfId="0" applyFont="1" applyBorder="1" applyAlignment="1">
      <alignment horizontal="center" vertical="center" wrapText="1"/>
    </xf>
    <xf numFmtId="0" fontId="51" fillId="0" borderId="14" xfId="0" applyFont="1" applyBorder="1" applyAlignment="1">
      <alignment horizontal="center" vertical="center" wrapText="1"/>
    </xf>
    <xf numFmtId="0" fontId="51" fillId="0" borderId="30" xfId="0" applyFont="1" applyBorder="1" applyAlignment="1">
      <alignment horizontal="center" vertical="center"/>
    </xf>
    <xf numFmtId="0" fontId="54" fillId="0" borderId="34" xfId="0" applyFont="1" applyBorder="1" applyAlignment="1">
      <alignment horizontal="center" vertical="center"/>
    </xf>
    <xf numFmtId="0" fontId="54" fillId="0" borderId="10" xfId="0" applyFont="1" applyBorder="1" applyAlignment="1">
      <alignment horizontal="center" vertical="center"/>
    </xf>
    <xf numFmtId="0" fontId="54" fillId="0" borderId="30" xfId="0" applyFont="1" applyBorder="1" applyAlignment="1">
      <alignment horizontal="center" vertical="center" wrapText="1"/>
    </xf>
    <xf numFmtId="0" fontId="54" fillId="0" borderId="34" xfId="0" applyFont="1" applyBorder="1" applyAlignment="1">
      <alignment horizontal="center" vertical="center" wrapText="1"/>
    </xf>
    <xf numFmtId="0" fontId="54" fillId="0" borderId="10" xfId="0" applyFont="1" applyBorder="1" applyAlignment="1">
      <alignment horizontal="center" vertical="center" wrapText="1"/>
    </xf>
    <xf numFmtId="0" fontId="54" fillId="0" borderId="12" xfId="0" applyFont="1" applyBorder="1" applyAlignment="1">
      <alignment horizontal="center" vertical="center"/>
    </xf>
    <xf numFmtId="0" fontId="54" fillId="0" borderId="29" xfId="0" applyFont="1" applyBorder="1" applyAlignment="1">
      <alignment horizontal="center" vertical="center"/>
    </xf>
    <xf numFmtId="0" fontId="51" fillId="0" borderId="31" xfId="0" applyFont="1" applyBorder="1" applyAlignment="1">
      <alignment horizontal="center"/>
    </xf>
    <xf numFmtId="0" fontId="51" fillId="0" borderId="35" xfId="0" applyFont="1" applyBorder="1" applyAlignment="1">
      <alignment horizontal="center"/>
    </xf>
    <xf numFmtId="0" fontId="51" fillId="0" borderId="16" xfId="0" applyFont="1" applyBorder="1" applyAlignment="1">
      <alignment horizontal="center"/>
    </xf>
    <xf numFmtId="0" fontId="51" fillId="0" borderId="13" xfId="0" applyFont="1" applyBorder="1" applyAlignment="1">
      <alignment horizontal="center"/>
    </xf>
    <xf numFmtId="0" fontId="51" fillId="0" borderId="33" xfId="0" applyFont="1" applyBorder="1" applyAlignment="1">
      <alignment horizontal="center"/>
    </xf>
    <xf numFmtId="0" fontId="51" fillId="0" borderId="14" xfId="0" applyFont="1" applyBorder="1" applyAlignment="1">
      <alignment horizontal="center"/>
    </xf>
    <xf numFmtId="0" fontId="36" fillId="0" borderId="30" xfId="0" applyFont="1" applyBorder="1" applyAlignment="1">
      <alignment textRotation="90" wrapText="1"/>
    </xf>
    <xf numFmtId="0" fontId="53" fillId="0" borderId="34" xfId="0" applyFont="1" applyBorder="1" applyAlignment="1">
      <alignment textRotation="90" wrapText="1"/>
    </xf>
    <xf numFmtId="0" fontId="53" fillId="0" borderId="10" xfId="0" applyFont="1" applyBorder="1" applyAlignment="1">
      <alignment textRotation="90" wrapText="1"/>
    </xf>
    <xf numFmtId="0" fontId="4" fillId="0" borderId="12" xfId="0" applyFont="1" applyBorder="1" applyAlignment="1">
      <alignment/>
    </xf>
    <xf numFmtId="0" fontId="4" fillId="0" borderId="29" xfId="0" applyFont="1" applyBorder="1" applyAlignment="1">
      <alignment/>
    </xf>
    <xf numFmtId="0" fontId="4" fillId="0" borderId="27" xfId="0" applyFont="1" applyBorder="1" applyAlignment="1">
      <alignment/>
    </xf>
    <xf numFmtId="0" fontId="54" fillId="0" borderId="31" xfId="0" applyFont="1" applyBorder="1" applyAlignment="1">
      <alignment horizontal="center" vertical="center"/>
    </xf>
    <xf numFmtId="0" fontId="54" fillId="0" borderId="37" xfId="0" applyFont="1" applyBorder="1" applyAlignment="1">
      <alignment horizontal="center" vertical="center"/>
    </xf>
    <xf numFmtId="0" fontId="54" fillId="0" borderId="13" xfId="0" applyFont="1" applyBorder="1" applyAlignment="1">
      <alignment horizontal="center" vertical="center"/>
    </xf>
    <xf numFmtId="0" fontId="15" fillId="5" borderId="12" xfId="0" applyFont="1" applyFill="1" applyBorder="1" applyAlignment="1">
      <alignment/>
    </xf>
    <xf numFmtId="0" fontId="15" fillId="5" borderId="29" xfId="0" applyFont="1" applyFill="1" applyBorder="1" applyAlignment="1">
      <alignment/>
    </xf>
    <xf numFmtId="0" fontId="15" fillId="5" borderId="27" xfId="0" applyFont="1" applyFill="1" applyBorder="1" applyAlignment="1">
      <alignment/>
    </xf>
    <xf numFmtId="0" fontId="38" fillId="0" borderId="11" xfId="0" applyFont="1" applyBorder="1" applyAlignment="1">
      <alignment horizontal="left" wrapText="1"/>
    </xf>
    <xf numFmtId="0" fontId="15" fillId="0" borderId="31" xfId="0" applyFont="1" applyBorder="1" applyAlignment="1">
      <alignment horizontal="left" wrapText="1"/>
    </xf>
    <xf numFmtId="0" fontId="15" fillId="0" borderId="35" xfId="0" applyFont="1" applyBorder="1" applyAlignment="1">
      <alignment horizontal="left" wrapText="1"/>
    </xf>
    <xf numFmtId="0" fontId="15" fillId="0" borderId="16" xfId="0" applyFont="1" applyBorder="1" applyAlignment="1">
      <alignment horizontal="left" wrapText="1"/>
    </xf>
    <xf numFmtId="0" fontId="12" fillId="10" borderId="11" xfId="0" applyFont="1" applyFill="1" applyBorder="1" applyAlignment="1">
      <alignment horizontal="center" wrapText="1"/>
    </xf>
    <xf numFmtId="0" fontId="36" fillId="0" borderId="0" xfId="0" applyFont="1" applyAlignment="1">
      <alignment horizontal="center"/>
    </xf>
    <xf numFmtId="0" fontId="11" fillId="0" borderId="11" xfId="0" applyFont="1" applyBorder="1" applyAlignment="1">
      <alignment horizontal="center" wrapText="1"/>
    </xf>
    <xf numFmtId="0" fontId="44" fillId="11" borderId="38" xfId="0" applyFont="1" applyFill="1" applyBorder="1" applyAlignment="1">
      <alignment horizontal="center"/>
    </xf>
    <xf numFmtId="0" fontId="44" fillId="11" borderId="39" xfId="0" applyFont="1" applyFill="1" applyBorder="1" applyAlignment="1">
      <alignment horizontal="center"/>
    </xf>
    <xf numFmtId="0" fontId="44" fillId="11" borderId="28" xfId="0" applyFont="1" applyFill="1" applyBorder="1" applyAlignment="1">
      <alignment horizontal="center"/>
    </xf>
    <xf numFmtId="0" fontId="38" fillId="0" borderId="31" xfId="0" applyFont="1" applyBorder="1" applyAlignment="1">
      <alignment horizontal="left" wrapText="1"/>
    </xf>
    <xf numFmtId="0" fontId="38" fillId="0" borderId="35" xfId="0" applyFont="1" applyBorder="1" applyAlignment="1">
      <alignment horizontal="left" wrapText="1"/>
    </xf>
    <xf numFmtId="0" fontId="38" fillId="0" borderId="16" xfId="0" applyFont="1" applyBorder="1" applyAlignment="1">
      <alignment horizontal="left" wrapText="1"/>
    </xf>
    <xf numFmtId="0" fontId="12" fillId="5" borderId="12" xfId="0" applyFont="1" applyFill="1" applyBorder="1" applyAlignment="1">
      <alignment horizontal="center"/>
    </xf>
    <xf numFmtId="0" fontId="12" fillId="5" borderId="29" xfId="0" applyFont="1" applyFill="1" applyBorder="1" applyAlignment="1">
      <alignment horizontal="center"/>
    </xf>
    <xf numFmtId="0" fontId="12" fillId="5" borderId="27" xfId="0" applyFont="1" applyFill="1" applyBorder="1" applyAlignment="1">
      <alignment horizontal="center"/>
    </xf>
    <xf numFmtId="0" fontId="8" fillId="0" borderId="11" xfId="0" applyFont="1" applyFill="1" applyBorder="1" applyAlignment="1" applyProtection="1">
      <alignment horizontal="center" vertical="center" wrapText="1"/>
      <protection locked="0"/>
    </xf>
    <xf numFmtId="0" fontId="8" fillId="0" borderId="40" xfId="0" applyFont="1" applyFill="1" applyBorder="1" applyAlignment="1" applyProtection="1">
      <alignment horizontal="center" vertical="center" wrapText="1"/>
      <protection locked="0"/>
    </xf>
    <xf numFmtId="0" fontId="8" fillId="0" borderId="41" xfId="0" applyFont="1" applyFill="1" applyBorder="1" applyAlignment="1" applyProtection="1">
      <alignment horizontal="center" vertical="center" wrapText="1"/>
      <protection locked="0"/>
    </xf>
    <xf numFmtId="0" fontId="10" fillId="0" borderId="0" xfId="0" applyFont="1" applyFill="1" applyAlignment="1">
      <alignment horizontal="center"/>
    </xf>
    <xf numFmtId="0" fontId="59" fillId="0" borderId="0" xfId="0" applyFont="1" applyFill="1" applyBorder="1" applyAlignment="1" applyProtection="1">
      <alignment horizontal="center" wrapText="1"/>
      <protection locked="0"/>
    </xf>
    <xf numFmtId="0" fontId="30" fillId="0" borderId="0" xfId="0" applyFont="1" applyFill="1" applyBorder="1" applyAlignment="1" applyProtection="1">
      <alignment horizontal="center" vertical="top" wrapText="1"/>
      <protection locked="0"/>
    </xf>
    <xf numFmtId="0" fontId="33" fillId="0" borderId="17" xfId="0" applyFont="1" applyBorder="1" applyAlignment="1" applyProtection="1">
      <alignment horizontal="center" vertical="center" wrapText="1"/>
      <protection locked="0"/>
    </xf>
    <xf numFmtId="0" fontId="33" fillId="0" borderId="32" xfId="0" applyFont="1" applyBorder="1" applyAlignment="1" applyProtection="1">
      <alignment horizontal="center" vertical="center" wrapText="1"/>
      <protection locked="0"/>
    </xf>
    <xf numFmtId="0" fontId="33" fillId="0" borderId="19" xfId="0" applyFont="1" applyBorder="1" applyAlignment="1" applyProtection="1">
      <alignment horizontal="center" vertical="center" wrapText="1"/>
      <protection locked="0"/>
    </xf>
    <xf numFmtId="0" fontId="26" fillId="0" borderId="0" xfId="0" applyFont="1" applyAlignment="1">
      <alignment/>
    </xf>
    <xf numFmtId="0" fontId="8" fillId="0" borderId="42" xfId="0" applyFont="1" applyFill="1" applyBorder="1" applyAlignment="1" applyProtection="1">
      <alignment horizontal="center" vertical="center" wrapText="1"/>
      <protection locked="0"/>
    </xf>
    <xf numFmtId="0" fontId="8" fillId="0" borderId="43" xfId="0" applyFont="1" applyFill="1" applyBorder="1" applyAlignment="1" applyProtection="1">
      <alignment horizontal="center" vertical="center" wrapText="1"/>
      <protection locked="0"/>
    </xf>
    <xf numFmtId="0" fontId="8" fillId="0" borderId="44" xfId="0" applyFont="1" applyFill="1" applyBorder="1" applyAlignment="1" applyProtection="1">
      <alignment horizontal="center" vertical="center" wrapText="1"/>
      <protection locked="0"/>
    </xf>
    <xf numFmtId="0" fontId="8" fillId="0" borderId="45" xfId="0" applyFont="1" applyFill="1" applyBorder="1" applyAlignment="1" applyProtection="1">
      <alignment horizontal="center" vertical="center" wrapText="1"/>
      <protection locked="0"/>
    </xf>
    <xf numFmtId="0" fontId="8" fillId="0" borderId="46" xfId="0" applyFont="1" applyFill="1" applyBorder="1" applyAlignment="1" applyProtection="1">
      <alignment horizontal="center" vertical="center" wrapText="1"/>
      <protection locked="0"/>
    </xf>
    <xf numFmtId="0" fontId="8" fillId="0" borderId="47" xfId="0" applyFont="1" applyFill="1" applyBorder="1" applyAlignment="1" applyProtection="1">
      <alignment horizontal="center" vertical="center" wrapText="1"/>
      <protection locked="0"/>
    </xf>
    <xf numFmtId="0" fontId="24" fillId="0" borderId="0" xfId="0" applyFont="1" applyAlignment="1">
      <alignment horizontal="left"/>
    </xf>
    <xf numFmtId="49" fontId="32" fillId="0" borderId="17" xfId="0" applyNumberFormat="1" applyFont="1" applyBorder="1" applyAlignment="1" applyProtection="1">
      <alignment horizontal="center" vertical="center" wrapText="1"/>
      <protection locked="0"/>
    </xf>
    <xf numFmtId="49" fontId="32" fillId="0" borderId="32" xfId="0" applyNumberFormat="1" applyFont="1" applyBorder="1" applyAlignment="1" applyProtection="1">
      <alignment horizontal="center" vertical="center" wrapText="1"/>
      <protection locked="0"/>
    </xf>
    <xf numFmtId="49" fontId="32" fillId="0" borderId="19" xfId="0" applyNumberFormat="1" applyFont="1" applyBorder="1" applyAlignment="1" applyProtection="1">
      <alignment horizontal="center" vertical="center" wrapText="1"/>
      <protection locked="0"/>
    </xf>
    <xf numFmtId="0" fontId="8" fillId="0" borderId="42" xfId="0" applyFont="1" applyFill="1" applyBorder="1" applyAlignment="1" applyProtection="1">
      <alignment horizontal="center" vertical="center"/>
      <protection locked="0"/>
    </xf>
    <xf numFmtId="0" fontId="8" fillId="0" borderId="43" xfId="0" applyFont="1" applyFill="1" applyBorder="1" applyAlignment="1" applyProtection="1">
      <alignment horizontal="center" vertical="center"/>
      <protection locked="0"/>
    </xf>
    <xf numFmtId="0" fontId="8" fillId="0" borderId="44" xfId="0" applyFont="1" applyFill="1" applyBorder="1" applyAlignment="1" applyProtection="1">
      <alignment horizontal="center" vertical="center"/>
      <protection locked="0"/>
    </xf>
    <xf numFmtId="0" fontId="12" fillId="0" borderId="11" xfId="0" applyFont="1" applyBorder="1" applyAlignment="1">
      <alignment horizontal="center" vertical="center"/>
    </xf>
    <xf numFmtId="0" fontId="12" fillId="0" borderId="12"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12"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xf>
    <xf numFmtId="0" fontId="12" fillId="0" borderId="29" xfId="0" applyFont="1" applyBorder="1" applyAlignment="1">
      <alignment horizontal="center" vertical="center"/>
    </xf>
    <xf numFmtId="0" fontId="12" fillId="0" borderId="27" xfId="0" applyFont="1" applyBorder="1" applyAlignment="1">
      <alignment horizontal="center" vertical="center"/>
    </xf>
    <xf numFmtId="0" fontId="12" fillId="0" borderId="0" xfId="0" applyFont="1" applyAlignment="1">
      <alignment horizontal="left"/>
    </xf>
    <xf numFmtId="0" fontId="10" fillId="0" borderId="0" xfId="0" applyFont="1" applyFill="1" applyAlignment="1">
      <alignment/>
    </xf>
    <xf numFmtId="0" fontId="35" fillId="0" borderId="0" xfId="0" applyFont="1" applyAlignment="1">
      <alignment horizontal="center"/>
    </xf>
    <xf numFmtId="0" fontId="24" fillId="0" borderId="11" xfId="0" applyFont="1" applyBorder="1" applyAlignment="1">
      <alignment horizontal="center" vertical="center" wrapText="1"/>
    </xf>
    <xf numFmtId="0" fontId="24" fillId="0" borderId="30" xfId="0" applyFont="1" applyBorder="1" applyAlignment="1">
      <alignment horizontal="center" vertical="center" wrapText="1"/>
    </xf>
    <xf numFmtId="0" fontId="24" fillId="0" borderId="10"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1" xfId="0" applyFont="1" applyBorder="1" applyAlignment="1">
      <alignment horizontal="center"/>
    </xf>
    <xf numFmtId="0" fontId="36" fillId="0" borderId="0" xfId="0" applyFont="1" applyAlignment="1">
      <alignment horizontal="left"/>
    </xf>
    <xf numFmtId="0" fontId="10" fillId="0" borderId="0" xfId="0" applyFont="1" applyAlignment="1">
      <alignment horizontal="right"/>
    </xf>
    <xf numFmtId="0" fontId="0" fillId="0" borderId="0" xfId="0" applyAlignment="1">
      <alignment horizontal="right"/>
    </xf>
    <xf numFmtId="0" fontId="35" fillId="0" borderId="0" xfId="0" applyFont="1" applyAlignment="1">
      <alignment horizontal="left"/>
    </xf>
    <xf numFmtId="0" fontId="50" fillId="0" borderId="0" xfId="0" applyFont="1" applyAlignment="1">
      <alignment horizontal="center"/>
    </xf>
    <xf numFmtId="0" fontId="12" fillId="0" borderId="0" xfId="0" applyFont="1" applyAlignment="1">
      <alignment horizontal="left" wrapText="1"/>
    </xf>
    <xf numFmtId="0" fontId="35" fillId="0" borderId="0" xfId="0" applyFont="1" applyAlignment="1">
      <alignment horizontal="right"/>
    </xf>
    <xf numFmtId="0" fontId="8" fillId="0" borderId="11" xfId="0" applyFont="1" applyBorder="1" applyAlignment="1">
      <alignment horizontal="center" wrapText="1"/>
    </xf>
    <xf numFmtId="0" fontId="8" fillId="0" borderId="11" xfId="0" applyFont="1" applyBorder="1" applyAlignment="1">
      <alignment horizontal="center" vertical="center" wrapText="1"/>
    </xf>
    <xf numFmtId="0" fontId="32" fillId="0" borderId="30" xfId="0" applyFont="1" applyBorder="1" applyAlignment="1" applyProtection="1">
      <alignment horizontal="center" vertical="center" wrapText="1"/>
      <protection locked="0"/>
    </xf>
    <xf numFmtId="0" fontId="32" fillId="0" borderId="10" xfId="0" applyFont="1" applyBorder="1" applyAlignment="1" applyProtection="1">
      <alignment horizontal="center" vertical="center" wrapTex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108"/>
  <sheetViews>
    <sheetView view="pageBreakPreview" zoomScale="75" zoomScaleSheetLayoutView="75" zoomScalePageLayoutView="0" workbookViewId="0" topLeftCell="A84">
      <selection activeCell="D100" sqref="D100"/>
    </sheetView>
  </sheetViews>
  <sheetFormatPr defaultColWidth="9.00390625" defaultRowHeight="12.75"/>
  <cols>
    <col min="1" max="1" width="23.875" style="0" customWidth="1"/>
    <col min="2" max="2" width="68.375" style="0" customWidth="1"/>
    <col min="3" max="3" width="17.75390625" style="0" customWidth="1"/>
    <col min="4" max="4" width="16.875" style="0" customWidth="1"/>
    <col min="5" max="5" width="14.875" style="0" customWidth="1"/>
    <col min="6" max="6" width="16.25390625" style="0" customWidth="1"/>
    <col min="7" max="7" width="5.875" style="0" customWidth="1"/>
  </cols>
  <sheetData>
    <row r="1" spans="1:8" ht="18.75">
      <c r="A1" s="14"/>
      <c r="C1" s="95"/>
      <c r="D1" s="96"/>
      <c r="E1" s="96"/>
      <c r="F1" s="431"/>
      <c r="G1" s="431"/>
      <c r="H1" s="97"/>
    </row>
    <row r="2" spans="1:8" ht="99" customHeight="1">
      <c r="A2" s="14"/>
      <c r="C2" s="434" t="s">
        <v>540</v>
      </c>
      <c r="D2" s="434"/>
      <c r="E2" s="434"/>
      <c r="F2" s="434"/>
      <c r="G2" s="434"/>
      <c r="H2" s="97"/>
    </row>
    <row r="3" spans="1:8" ht="12.75">
      <c r="A3" s="14"/>
      <c r="C3" s="435"/>
      <c r="D3" s="436"/>
      <c r="E3" s="436"/>
      <c r="F3" s="436"/>
      <c r="G3" s="436"/>
      <c r="H3" s="97"/>
    </row>
    <row r="4" spans="1:8" ht="25.5">
      <c r="A4" s="14"/>
      <c r="B4" s="437" t="s">
        <v>354</v>
      </c>
      <c r="C4" s="437"/>
      <c r="D4" s="437"/>
      <c r="E4" s="437"/>
      <c r="F4" s="437"/>
      <c r="G4" s="8"/>
      <c r="H4" s="97"/>
    </row>
    <row r="5" spans="2:6" ht="22.5">
      <c r="B5" s="432" t="s">
        <v>398</v>
      </c>
      <c r="C5" s="432"/>
      <c r="D5" s="432"/>
      <c r="E5" s="432"/>
      <c r="F5" s="432"/>
    </row>
    <row r="6" spans="2:6" ht="18.75">
      <c r="B6" s="20"/>
      <c r="F6" s="171" t="s">
        <v>107</v>
      </c>
    </row>
    <row r="7" spans="1:6" ht="43.5" customHeight="1">
      <c r="A7" s="433" t="s">
        <v>51</v>
      </c>
      <c r="B7" s="433" t="s">
        <v>50</v>
      </c>
      <c r="C7" s="433" t="s">
        <v>298</v>
      </c>
      <c r="D7" s="433" t="s">
        <v>15</v>
      </c>
      <c r="E7" s="433" t="s">
        <v>0</v>
      </c>
      <c r="F7" s="433"/>
    </row>
    <row r="8" spans="1:6" ht="90" customHeight="1">
      <c r="A8" s="433"/>
      <c r="B8" s="433"/>
      <c r="C8" s="433"/>
      <c r="D8" s="433"/>
      <c r="E8" s="35" t="s">
        <v>52</v>
      </c>
      <c r="F8" s="34" t="s">
        <v>53</v>
      </c>
    </row>
    <row r="9" spans="1:6" ht="45" customHeight="1">
      <c r="A9" s="186">
        <v>10000000</v>
      </c>
      <c r="B9" s="186" t="s">
        <v>57</v>
      </c>
      <c r="C9" s="187">
        <f>C10+C14+C18+C22+C46</f>
        <v>143042000</v>
      </c>
      <c r="D9" s="187">
        <f>D10+D14+D18+D22+D46</f>
        <v>142782000</v>
      </c>
      <c r="E9" s="187">
        <f>E10+E14+E18+E22+E46</f>
        <v>260000</v>
      </c>
      <c r="F9" s="187">
        <f>F10+F14+F18+F22+F46</f>
        <v>0</v>
      </c>
    </row>
    <row r="10" spans="1:6" ht="45" customHeight="1">
      <c r="A10" s="49">
        <v>11000000</v>
      </c>
      <c r="B10" s="49" t="s">
        <v>58</v>
      </c>
      <c r="C10" s="50">
        <f>C11+C12</f>
        <v>89710000</v>
      </c>
      <c r="D10" s="50">
        <f>D11+D12</f>
        <v>89710000</v>
      </c>
      <c r="E10" s="50">
        <f>E12</f>
        <v>0</v>
      </c>
      <c r="F10" s="50">
        <f>F12</f>
        <v>0</v>
      </c>
    </row>
    <row r="11" spans="1:6" ht="45" customHeight="1">
      <c r="A11" s="51">
        <v>11010000</v>
      </c>
      <c r="B11" s="51" t="s">
        <v>141</v>
      </c>
      <c r="C11" s="121">
        <f>D11+E11</f>
        <v>89710000</v>
      </c>
      <c r="D11" s="121">
        <v>89710000</v>
      </c>
      <c r="E11" s="52"/>
      <c r="F11" s="52"/>
    </row>
    <row r="12" spans="1:6" ht="35.25" customHeight="1" hidden="1">
      <c r="A12" s="51">
        <v>11020000</v>
      </c>
      <c r="B12" s="51" t="s">
        <v>59</v>
      </c>
      <c r="C12" s="52">
        <f>D12+E12</f>
        <v>0</v>
      </c>
      <c r="D12" s="52"/>
      <c r="E12" s="52">
        <f>E13</f>
        <v>0</v>
      </c>
      <c r="F12" s="52">
        <f>F13</f>
        <v>0</v>
      </c>
    </row>
    <row r="13" spans="1:6" ht="39.75" customHeight="1" hidden="1">
      <c r="A13" s="123">
        <v>11020200</v>
      </c>
      <c r="B13" s="69" t="s">
        <v>29</v>
      </c>
      <c r="C13" s="52">
        <f>D13+E13</f>
        <v>10000</v>
      </c>
      <c r="D13" s="32">
        <v>10000</v>
      </c>
      <c r="E13" s="21"/>
      <c r="F13" s="21"/>
    </row>
    <row r="14" spans="1:7" ht="39.75" customHeight="1">
      <c r="A14" s="49">
        <v>13000000</v>
      </c>
      <c r="B14" s="53" t="s">
        <v>60</v>
      </c>
      <c r="C14" s="50">
        <f>C15+C16+C17</f>
        <v>8050000</v>
      </c>
      <c r="D14" s="50">
        <f>D15+D16+D17</f>
        <v>8050000</v>
      </c>
      <c r="E14" s="50">
        <f>E15+E16+E17</f>
        <v>0</v>
      </c>
      <c r="F14" s="280">
        <f>F15+F16+F17</f>
        <v>0</v>
      </c>
      <c r="G14" s="279"/>
    </row>
    <row r="15" spans="1:6" ht="39.75" customHeight="1">
      <c r="A15" s="245">
        <v>13010100</v>
      </c>
      <c r="B15" s="69" t="s">
        <v>325</v>
      </c>
      <c r="C15" s="121">
        <f>D15+E15</f>
        <v>4100000</v>
      </c>
      <c r="D15" s="121">
        <v>4100000</v>
      </c>
      <c r="E15" s="121"/>
      <c r="F15" s="121"/>
    </row>
    <row r="16" spans="1:6" ht="40.5" customHeight="1">
      <c r="A16" s="41">
        <v>13010200</v>
      </c>
      <c r="B16" s="37" t="s">
        <v>326</v>
      </c>
      <c r="C16" s="121">
        <f>D16+E16</f>
        <v>3930000</v>
      </c>
      <c r="D16" s="126">
        <v>3930000</v>
      </c>
      <c r="E16" s="62"/>
      <c r="F16" s="62"/>
    </row>
    <row r="17" spans="1:7" ht="40.5" customHeight="1">
      <c r="A17" s="41">
        <v>130301000</v>
      </c>
      <c r="B17" s="37" t="s">
        <v>361</v>
      </c>
      <c r="C17" s="121">
        <f>D17+E17</f>
        <v>20000</v>
      </c>
      <c r="D17" s="47">
        <v>20000</v>
      </c>
      <c r="E17" s="273"/>
      <c r="F17" s="62"/>
      <c r="G17" s="278"/>
    </row>
    <row r="18" spans="1:6" ht="28.5" customHeight="1">
      <c r="A18" s="63">
        <v>14000000</v>
      </c>
      <c r="B18" s="56" t="s">
        <v>61</v>
      </c>
      <c r="C18" s="58">
        <f>C19+C21+C20</f>
        <v>8160000</v>
      </c>
      <c r="D18" s="58">
        <f>D19+D21+D20</f>
        <v>8160000</v>
      </c>
      <c r="E18" s="58">
        <f>E21+E20</f>
        <v>0</v>
      </c>
      <c r="F18" s="58">
        <f>F21+F20</f>
        <v>0</v>
      </c>
    </row>
    <row r="19" spans="1:6" ht="42" customHeight="1">
      <c r="A19" s="41">
        <v>14020000</v>
      </c>
      <c r="B19" s="130" t="s">
        <v>255</v>
      </c>
      <c r="C19" s="52">
        <f>D19+E19</f>
        <v>1000000</v>
      </c>
      <c r="D19" s="47">
        <v>1000000</v>
      </c>
      <c r="E19" s="47"/>
      <c r="F19" s="47"/>
    </row>
    <row r="20" spans="1:6" ht="44.25" customHeight="1">
      <c r="A20" s="41">
        <v>14030000</v>
      </c>
      <c r="B20" s="130" t="s">
        <v>256</v>
      </c>
      <c r="C20" s="52">
        <f>D20+E20</f>
        <v>3900000</v>
      </c>
      <c r="D20" s="41">
        <v>3900000</v>
      </c>
      <c r="E20" s="58">
        <f>E22</f>
        <v>0</v>
      </c>
      <c r="F20" s="41"/>
    </row>
    <row r="21" spans="1:6" ht="42.75" customHeight="1">
      <c r="A21" s="41">
        <v>14040000</v>
      </c>
      <c r="B21" s="37" t="s">
        <v>30</v>
      </c>
      <c r="C21" s="52">
        <f>D21+E21</f>
        <v>3260000</v>
      </c>
      <c r="D21" s="126">
        <v>3260000</v>
      </c>
      <c r="E21" s="62"/>
      <c r="F21" s="62"/>
    </row>
    <row r="22" spans="1:6" ht="22.5" customHeight="1">
      <c r="A22" s="63">
        <v>18000000</v>
      </c>
      <c r="B22" s="56" t="s">
        <v>62</v>
      </c>
      <c r="C22" s="50">
        <f>D22+E22</f>
        <v>36862000</v>
      </c>
      <c r="D22" s="58">
        <f>D23+D36+D38</f>
        <v>36862000</v>
      </c>
      <c r="E22" s="58">
        <f>E23+E36+E38</f>
        <v>0</v>
      </c>
      <c r="F22" s="58">
        <f>F23+F36+F38</f>
        <v>0</v>
      </c>
    </row>
    <row r="23" spans="1:6" ht="20.25" customHeight="1">
      <c r="A23" s="43">
        <v>18010000</v>
      </c>
      <c r="B23" s="42" t="s">
        <v>31</v>
      </c>
      <c r="C23" s="52">
        <f aca="true" t="shared" si="0" ref="C23:C38">D23+E23</f>
        <v>22927000</v>
      </c>
      <c r="D23" s="60">
        <v>22927000</v>
      </c>
      <c r="E23" s="55">
        <f>SUM(E24:E35)</f>
        <v>0</v>
      </c>
      <c r="F23" s="55">
        <f>SUM(F24:F35)</f>
        <v>0</v>
      </c>
    </row>
    <row r="24" spans="1:6" ht="39" customHeight="1" hidden="1">
      <c r="A24" s="41">
        <v>18010100</v>
      </c>
      <c r="B24" s="37" t="s">
        <v>142</v>
      </c>
      <c r="C24" s="52">
        <f t="shared" si="0"/>
        <v>0</v>
      </c>
      <c r="D24" s="126"/>
      <c r="E24" s="21"/>
      <c r="F24" s="21"/>
    </row>
    <row r="25" spans="1:6" ht="45" customHeight="1" hidden="1">
      <c r="A25" s="41">
        <v>18010200</v>
      </c>
      <c r="B25" s="37" t="s">
        <v>143</v>
      </c>
      <c r="C25" s="52">
        <f t="shared" si="0"/>
        <v>0</v>
      </c>
      <c r="D25" s="274"/>
      <c r="E25" s="21"/>
      <c r="F25" s="21"/>
    </row>
    <row r="26" spans="1:6" ht="48" customHeight="1" hidden="1">
      <c r="A26" s="41" t="s">
        <v>32</v>
      </c>
      <c r="B26" s="37" t="s">
        <v>144</v>
      </c>
      <c r="C26" s="52">
        <f t="shared" si="0"/>
        <v>0</v>
      </c>
      <c r="D26" s="126"/>
      <c r="E26" s="21"/>
      <c r="F26" s="21"/>
    </row>
    <row r="27" spans="1:6" ht="30" customHeight="1" hidden="1">
      <c r="A27" s="41">
        <v>18010500</v>
      </c>
      <c r="B27" s="37" t="s">
        <v>7</v>
      </c>
      <c r="C27" s="52">
        <f t="shared" si="0"/>
        <v>0</v>
      </c>
      <c r="D27" s="126"/>
      <c r="E27" s="21"/>
      <c r="F27" s="21"/>
    </row>
    <row r="28" spans="1:6" ht="24.75" customHeight="1" hidden="1">
      <c r="A28" s="41">
        <v>18010600</v>
      </c>
      <c r="B28" s="37" t="s">
        <v>9</v>
      </c>
      <c r="C28" s="52">
        <f t="shared" si="0"/>
        <v>0</v>
      </c>
      <c r="D28" s="126"/>
      <c r="E28" s="21"/>
      <c r="F28" s="21"/>
    </row>
    <row r="29" spans="1:6" ht="20.25" customHeight="1" hidden="1">
      <c r="A29" s="41">
        <v>18010700</v>
      </c>
      <c r="B29" s="37" t="s">
        <v>8</v>
      </c>
      <c r="C29" s="52">
        <f t="shared" si="0"/>
        <v>0</v>
      </c>
      <c r="D29" s="126"/>
      <c r="E29" s="21"/>
      <c r="F29" s="21"/>
    </row>
    <row r="30" spans="1:6" ht="20.25" customHeight="1" hidden="1">
      <c r="A30" s="41">
        <v>18010900</v>
      </c>
      <c r="B30" s="37" t="s">
        <v>10</v>
      </c>
      <c r="C30" s="52">
        <f t="shared" si="0"/>
        <v>0</v>
      </c>
      <c r="D30" s="126"/>
      <c r="E30" s="21"/>
      <c r="F30" s="21"/>
    </row>
    <row r="31" spans="1:6" ht="20.25" customHeight="1" hidden="1">
      <c r="A31" s="41">
        <v>18011000</v>
      </c>
      <c r="B31" s="37" t="s">
        <v>267</v>
      </c>
      <c r="C31" s="52">
        <f t="shared" si="0"/>
        <v>0</v>
      </c>
      <c r="D31" s="126"/>
      <c r="E31" s="21"/>
      <c r="F31" s="21"/>
    </row>
    <row r="32" spans="1:6" ht="27.75" customHeight="1" hidden="1">
      <c r="A32" s="41">
        <v>18011100</v>
      </c>
      <c r="B32" s="37" t="s">
        <v>33</v>
      </c>
      <c r="C32" s="52">
        <f t="shared" si="0"/>
        <v>0</v>
      </c>
      <c r="D32" s="126"/>
      <c r="E32" s="21"/>
      <c r="F32" s="21"/>
    </row>
    <row r="33" spans="1:6" ht="28.5" customHeight="1" hidden="1">
      <c r="A33" s="125">
        <v>18020000</v>
      </c>
      <c r="B33" s="36" t="s">
        <v>34</v>
      </c>
      <c r="C33" s="52">
        <f t="shared" si="0"/>
        <v>0</v>
      </c>
      <c r="D33" s="261"/>
      <c r="E33" s="21"/>
      <c r="F33" s="21"/>
    </row>
    <row r="34" spans="1:6" ht="12.75" customHeight="1" hidden="1">
      <c r="A34" s="41">
        <v>18020100</v>
      </c>
      <c r="B34" s="37" t="s">
        <v>35</v>
      </c>
      <c r="C34" s="52">
        <f t="shared" si="0"/>
        <v>0</v>
      </c>
      <c r="D34" s="126"/>
      <c r="E34" s="21"/>
      <c r="F34" s="21"/>
    </row>
    <row r="35" spans="1:6" ht="32.25" customHeight="1" hidden="1">
      <c r="A35" s="41">
        <v>18020200</v>
      </c>
      <c r="B35" s="37" t="s">
        <v>36</v>
      </c>
      <c r="C35" s="52">
        <f t="shared" si="0"/>
        <v>0</v>
      </c>
      <c r="D35" s="126"/>
      <c r="E35" s="21"/>
      <c r="F35" s="21"/>
    </row>
    <row r="36" spans="1:6" ht="27" customHeight="1" hidden="1">
      <c r="A36" s="43">
        <v>18030000</v>
      </c>
      <c r="B36" s="42" t="s">
        <v>37</v>
      </c>
      <c r="C36" s="52">
        <f t="shared" si="0"/>
        <v>0</v>
      </c>
      <c r="D36" s="121">
        <f>D37</f>
        <v>0</v>
      </c>
      <c r="E36" s="54"/>
      <c r="F36" s="54"/>
    </row>
    <row r="37" spans="1:6" ht="28.5" customHeight="1" hidden="1">
      <c r="A37" s="41">
        <v>18030200</v>
      </c>
      <c r="B37" s="37" t="s">
        <v>38</v>
      </c>
      <c r="C37" s="52">
        <f t="shared" si="0"/>
        <v>0</v>
      </c>
      <c r="D37" s="126"/>
      <c r="E37" s="21"/>
      <c r="F37" s="21"/>
    </row>
    <row r="38" spans="1:6" ht="21.75" customHeight="1">
      <c r="A38" s="124">
        <v>18050000</v>
      </c>
      <c r="B38" s="70" t="s">
        <v>39</v>
      </c>
      <c r="C38" s="52">
        <f t="shared" si="0"/>
        <v>13935000</v>
      </c>
      <c r="D38" s="61">
        <v>13935000</v>
      </c>
      <c r="E38" s="54"/>
      <c r="F38" s="54"/>
    </row>
    <row r="39" spans="1:6" ht="25.5" customHeight="1" hidden="1">
      <c r="A39" s="15">
        <v>18050300</v>
      </c>
      <c r="B39" s="38" t="s">
        <v>12</v>
      </c>
      <c r="C39" s="52">
        <f>D39+E39</f>
        <v>0</v>
      </c>
      <c r="D39" s="46"/>
      <c r="E39" s="21"/>
      <c r="F39" s="21"/>
    </row>
    <row r="40" spans="1:6" ht="27" customHeight="1" hidden="1">
      <c r="A40" s="15">
        <v>18050400</v>
      </c>
      <c r="B40" s="38" t="s">
        <v>13</v>
      </c>
      <c r="C40" s="52">
        <f>D40+E40</f>
        <v>0</v>
      </c>
      <c r="D40" s="46"/>
      <c r="E40" s="21"/>
      <c r="F40" s="21"/>
    </row>
    <row r="41" spans="1:6" ht="22.5" customHeight="1" hidden="1">
      <c r="A41" s="33">
        <v>18050500</v>
      </c>
      <c r="B41" s="37" t="s">
        <v>40</v>
      </c>
      <c r="C41" s="52">
        <f>D41+E41</f>
        <v>0</v>
      </c>
      <c r="D41" s="15"/>
      <c r="E41" s="21"/>
      <c r="F41" s="21"/>
    </row>
    <row r="42" spans="1:6" ht="15" customHeight="1" hidden="1">
      <c r="A42" s="22">
        <v>19010000</v>
      </c>
      <c r="B42" s="39" t="s">
        <v>11</v>
      </c>
      <c r="C42" s="22">
        <f>D42</f>
        <v>0</v>
      </c>
      <c r="D42" s="18">
        <f>D43+D44+D45</f>
        <v>0</v>
      </c>
      <c r="E42" s="21"/>
      <c r="F42" s="21"/>
    </row>
    <row r="43" spans="1:6" ht="18.75" customHeight="1" hidden="1">
      <c r="A43" s="32">
        <v>19010101</v>
      </c>
      <c r="B43" s="40" t="s">
        <v>41</v>
      </c>
      <c r="C43" s="22">
        <f>D43</f>
        <v>0</v>
      </c>
      <c r="D43" s="18"/>
      <c r="E43" s="21"/>
      <c r="F43" s="21"/>
    </row>
    <row r="44" spans="1:6" ht="24.75" customHeight="1" hidden="1">
      <c r="A44" s="32">
        <v>19010201</v>
      </c>
      <c r="B44" s="40" t="s">
        <v>42</v>
      </c>
      <c r="C44" s="22">
        <f>D44</f>
        <v>0</v>
      </c>
      <c r="D44" s="18"/>
      <c r="E44" s="21"/>
      <c r="F44" s="21"/>
    </row>
    <row r="45" spans="1:6" ht="15.75" customHeight="1" hidden="1">
      <c r="A45" s="32">
        <v>19010301</v>
      </c>
      <c r="B45" s="40" t="s">
        <v>43</v>
      </c>
      <c r="C45" s="22">
        <f>D45</f>
        <v>0</v>
      </c>
      <c r="D45" s="19"/>
      <c r="E45" s="21"/>
      <c r="F45" s="21"/>
    </row>
    <row r="46" spans="1:6" ht="23.25" customHeight="1">
      <c r="A46" s="58">
        <v>19000000</v>
      </c>
      <c r="B46" s="65" t="s">
        <v>63</v>
      </c>
      <c r="C46" s="58">
        <f>C47</f>
        <v>260000</v>
      </c>
      <c r="D46" s="58">
        <f>D47</f>
        <v>0</v>
      </c>
      <c r="E46" s="58">
        <f>E47</f>
        <v>260000</v>
      </c>
      <c r="F46" s="58">
        <f>F47</f>
        <v>0</v>
      </c>
    </row>
    <row r="47" spans="1:6" ht="27" customHeight="1">
      <c r="A47" s="60">
        <v>19010000</v>
      </c>
      <c r="B47" s="57" t="s">
        <v>11</v>
      </c>
      <c r="C47" s="71">
        <f>E47</f>
        <v>260000</v>
      </c>
      <c r="D47" s="61">
        <f>SUM(D48:D50)</f>
        <v>0</v>
      </c>
      <c r="E47" s="61">
        <v>260000</v>
      </c>
      <c r="F47" s="61">
        <f>SUM(F48:F50)</f>
        <v>0</v>
      </c>
    </row>
    <row r="48" spans="1:6" ht="38.25" customHeight="1" hidden="1">
      <c r="A48" s="47">
        <v>19010101</v>
      </c>
      <c r="B48" s="40" t="s">
        <v>41</v>
      </c>
      <c r="C48" s="48">
        <f>E48</f>
        <v>0</v>
      </c>
      <c r="D48" s="46"/>
      <c r="E48" s="46"/>
      <c r="F48" s="16"/>
    </row>
    <row r="49" spans="1:6" ht="35.25" customHeight="1" hidden="1">
      <c r="A49" s="47">
        <v>19010201</v>
      </c>
      <c r="B49" s="40" t="s">
        <v>42</v>
      </c>
      <c r="C49" s="48">
        <f>E49</f>
        <v>0</v>
      </c>
      <c r="D49" s="46"/>
      <c r="E49" s="46"/>
      <c r="F49" s="16"/>
    </row>
    <row r="50" spans="1:6" ht="42" customHeight="1" hidden="1">
      <c r="A50" s="47">
        <v>19010301</v>
      </c>
      <c r="B50" s="40" t="s">
        <v>43</v>
      </c>
      <c r="C50" s="48">
        <f>E50</f>
        <v>0</v>
      </c>
      <c r="D50" s="46"/>
      <c r="E50" s="46"/>
      <c r="F50" s="16"/>
    </row>
    <row r="51" spans="1:6" ht="24.75" customHeight="1">
      <c r="A51" s="188">
        <v>20000000</v>
      </c>
      <c r="B51" s="189" t="s">
        <v>64</v>
      </c>
      <c r="C51" s="190">
        <f>C52+C55+C69</f>
        <v>10256000</v>
      </c>
      <c r="D51" s="190">
        <f>D52+D55</f>
        <v>1345000</v>
      </c>
      <c r="E51" s="190">
        <f>E52+E55+E62+E69</f>
        <v>8911000</v>
      </c>
      <c r="F51" s="190">
        <f>F52+F55+F66+F69</f>
        <v>0</v>
      </c>
    </row>
    <row r="52" spans="1:6" ht="36" customHeight="1">
      <c r="A52" s="58">
        <v>21000000</v>
      </c>
      <c r="B52" s="72" t="s">
        <v>65</v>
      </c>
      <c r="C52" s="59">
        <f>C53+C54</f>
        <v>10000</v>
      </c>
      <c r="D52" s="59">
        <f>D53+D54</f>
        <v>10000</v>
      </c>
      <c r="E52" s="59">
        <f>E53+E54</f>
        <v>0</v>
      </c>
      <c r="F52" s="122">
        <f>F53+F54</f>
        <v>0</v>
      </c>
    </row>
    <row r="53" spans="1:6" ht="39" customHeight="1" hidden="1">
      <c r="A53" s="47">
        <v>5000</v>
      </c>
      <c r="B53" s="40" t="s">
        <v>44</v>
      </c>
      <c r="C53" s="121">
        <f>D53+E53</f>
        <v>0</v>
      </c>
      <c r="D53" s="19"/>
      <c r="E53" s="62"/>
      <c r="F53" s="62"/>
    </row>
    <row r="54" spans="1:6" ht="26.25" customHeight="1">
      <c r="A54" s="41">
        <v>21081100</v>
      </c>
      <c r="B54" s="37" t="s">
        <v>45</v>
      </c>
      <c r="C54" s="121">
        <f>D54+E54</f>
        <v>10000</v>
      </c>
      <c r="D54" s="15">
        <v>10000</v>
      </c>
      <c r="E54" s="62"/>
      <c r="F54" s="62"/>
    </row>
    <row r="55" spans="1:6" ht="47.25" customHeight="1">
      <c r="A55" s="125">
        <v>22000000</v>
      </c>
      <c r="B55" s="36" t="s">
        <v>66</v>
      </c>
      <c r="C55" s="261">
        <f>C56+C60+C62</f>
        <v>1335000</v>
      </c>
      <c r="D55" s="261">
        <f>D56+D60+D62</f>
        <v>1335000</v>
      </c>
      <c r="E55" s="261">
        <f>E57+E60+E62</f>
        <v>0</v>
      </c>
      <c r="F55" s="261">
        <f>F57+F60+F62</f>
        <v>0</v>
      </c>
    </row>
    <row r="56" spans="1:6" ht="47.25" customHeight="1">
      <c r="A56" s="275">
        <v>22010000</v>
      </c>
      <c r="B56" s="53" t="s">
        <v>67</v>
      </c>
      <c r="C56" s="50">
        <f>D56+E56</f>
        <v>920000</v>
      </c>
      <c r="D56" s="58">
        <f>SUM(D57:D59)</f>
        <v>920000</v>
      </c>
      <c r="E56" s="58">
        <f>SUM(E57:E59)</f>
        <v>0</v>
      </c>
      <c r="F56" s="58">
        <f>SUM(F57:F59)</f>
        <v>0</v>
      </c>
    </row>
    <row r="57" spans="1:6" ht="43.5" customHeight="1">
      <c r="A57" s="123">
        <v>22010300</v>
      </c>
      <c r="B57" s="69" t="s">
        <v>362</v>
      </c>
      <c r="C57" s="121">
        <f>D57+E57</f>
        <v>20000</v>
      </c>
      <c r="D57" s="126">
        <v>20000</v>
      </c>
      <c r="E57" s="124"/>
      <c r="F57" s="124"/>
    </row>
    <row r="58" spans="1:6" ht="32.25" customHeight="1">
      <c r="A58" s="47">
        <v>22012500</v>
      </c>
      <c r="B58" s="40" t="s">
        <v>23</v>
      </c>
      <c r="C58" s="121">
        <f>D58+E58</f>
        <v>600000</v>
      </c>
      <c r="D58" s="276">
        <v>600000</v>
      </c>
      <c r="E58" s="5"/>
      <c r="F58" s="5"/>
    </row>
    <row r="59" spans="1:6" ht="43.5" customHeight="1">
      <c r="A59" s="47">
        <v>22012600</v>
      </c>
      <c r="B59" s="40" t="s">
        <v>363</v>
      </c>
      <c r="C59" s="121">
        <f>D59+E59</f>
        <v>300000</v>
      </c>
      <c r="D59" s="276">
        <v>300000</v>
      </c>
      <c r="E59" s="4"/>
      <c r="F59" s="4"/>
    </row>
    <row r="60" spans="1:6" ht="45" customHeight="1">
      <c r="A60" s="60">
        <v>22080000</v>
      </c>
      <c r="B60" s="42" t="s">
        <v>112</v>
      </c>
      <c r="C60" s="121">
        <f aca="true" t="shared" si="1" ref="C60:C65">D60+E60</f>
        <v>400000</v>
      </c>
      <c r="D60" s="60">
        <f>D61</f>
        <v>400000</v>
      </c>
      <c r="E60" s="58">
        <f>E61</f>
        <v>0</v>
      </c>
      <c r="F60" s="58">
        <f>F61</f>
        <v>0</v>
      </c>
    </row>
    <row r="61" spans="1:6" ht="54" customHeight="1">
      <c r="A61" s="41">
        <v>22080400</v>
      </c>
      <c r="B61" s="37" t="s">
        <v>68</v>
      </c>
      <c r="C61" s="121">
        <f t="shared" si="1"/>
        <v>400000</v>
      </c>
      <c r="D61" s="126">
        <v>400000</v>
      </c>
      <c r="E61" s="5"/>
      <c r="F61" s="5"/>
    </row>
    <row r="62" spans="1:6" ht="21.75" customHeight="1">
      <c r="A62" s="43">
        <v>22090000</v>
      </c>
      <c r="B62" s="42" t="s">
        <v>46</v>
      </c>
      <c r="C62" s="121">
        <f t="shared" si="1"/>
        <v>15000</v>
      </c>
      <c r="D62" s="126">
        <v>15000</v>
      </c>
      <c r="E62" s="127"/>
      <c r="F62" s="127"/>
    </row>
    <row r="63" spans="1:6" ht="57" customHeight="1" hidden="1">
      <c r="A63" s="41">
        <v>22090100</v>
      </c>
      <c r="B63" s="37" t="s">
        <v>47</v>
      </c>
      <c r="C63" s="121">
        <f t="shared" si="1"/>
        <v>0</v>
      </c>
      <c r="D63" s="126"/>
      <c r="E63" s="5"/>
      <c r="F63" s="5"/>
    </row>
    <row r="64" spans="1:6" ht="31.5" customHeight="1" hidden="1">
      <c r="A64" s="41">
        <v>22090400</v>
      </c>
      <c r="B64" s="37" t="s">
        <v>48</v>
      </c>
      <c r="C64" s="121">
        <f t="shared" si="1"/>
        <v>0</v>
      </c>
      <c r="D64" s="126"/>
      <c r="E64" s="5"/>
      <c r="F64" s="5"/>
    </row>
    <row r="65" spans="1:6" ht="97.5" customHeight="1" hidden="1">
      <c r="A65" s="41">
        <v>22130000</v>
      </c>
      <c r="B65" s="130" t="s">
        <v>145</v>
      </c>
      <c r="C65" s="121">
        <f t="shared" si="1"/>
        <v>0</v>
      </c>
      <c r="D65" s="47"/>
      <c r="E65" s="4"/>
      <c r="F65" s="4"/>
    </row>
    <row r="66" spans="1:6" ht="25.5" customHeight="1" hidden="1">
      <c r="A66" s="63">
        <v>24000000</v>
      </c>
      <c r="B66" s="56" t="s">
        <v>69</v>
      </c>
      <c r="C66" s="58">
        <f>C67+C68</f>
        <v>0</v>
      </c>
      <c r="D66" s="58">
        <f>D67+D68</f>
        <v>0</v>
      </c>
      <c r="E66" s="58">
        <f>E67+E68</f>
        <v>0</v>
      </c>
      <c r="F66" s="58">
        <f>F67+F68</f>
        <v>0</v>
      </c>
    </row>
    <row r="67" spans="1:6" ht="18.75" customHeight="1" hidden="1">
      <c r="A67" s="41">
        <v>24060300</v>
      </c>
      <c r="B67" s="37" t="s">
        <v>24</v>
      </c>
      <c r="C67" s="47">
        <f>D67+E67</f>
        <v>0</v>
      </c>
      <c r="D67" s="126"/>
      <c r="E67" s="5"/>
      <c r="F67" s="5"/>
    </row>
    <row r="68" spans="1:6" ht="37.5" customHeight="1" hidden="1">
      <c r="A68" s="41">
        <v>24170000</v>
      </c>
      <c r="B68" s="40" t="s">
        <v>123</v>
      </c>
      <c r="C68" s="47">
        <f>D68+E68</f>
        <v>0</v>
      </c>
      <c r="D68" s="126"/>
      <c r="E68" s="128"/>
      <c r="F68" s="41"/>
    </row>
    <row r="69" spans="1:6" ht="20.25" customHeight="1">
      <c r="A69" s="63">
        <v>25000000</v>
      </c>
      <c r="B69" s="56" t="s">
        <v>124</v>
      </c>
      <c r="C69" s="64">
        <f>D69+E69</f>
        <v>8911000</v>
      </c>
      <c r="D69" s="63"/>
      <c r="E69" s="64">
        <v>8911000</v>
      </c>
      <c r="F69" s="63"/>
    </row>
    <row r="70" spans="1:6" ht="43.5" customHeight="1" hidden="1">
      <c r="A70" s="43">
        <v>25010000</v>
      </c>
      <c r="B70" s="42" t="s">
        <v>125</v>
      </c>
      <c r="C70" s="52">
        <f aca="true" t="shared" si="2" ref="C70:C77">D70+E70</f>
        <v>0</v>
      </c>
      <c r="D70" s="43"/>
      <c r="E70" s="45"/>
      <c r="F70" s="43"/>
    </row>
    <row r="71" spans="1:6" ht="42.75" customHeight="1" hidden="1">
      <c r="A71" s="41">
        <v>25010100</v>
      </c>
      <c r="B71" s="37" t="s">
        <v>25</v>
      </c>
      <c r="C71" s="121">
        <f t="shared" si="2"/>
        <v>0</v>
      </c>
      <c r="D71" s="41"/>
      <c r="E71" s="44"/>
      <c r="F71" s="41"/>
    </row>
    <row r="72" spans="1:6" ht="28.5" customHeight="1" hidden="1">
      <c r="A72" s="41">
        <v>25010200</v>
      </c>
      <c r="B72" s="37" t="s">
        <v>49</v>
      </c>
      <c r="C72" s="121">
        <f t="shared" si="2"/>
        <v>0</v>
      </c>
      <c r="D72" s="41"/>
      <c r="E72" s="44"/>
      <c r="F72" s="41"/>
    </row>
    <row r="73" spans="1:6" ht="42.75" customHeight="1" hidden="1">
      <c r="A73" s="41">
        <v>25010400</v>
      </c>
      <c r="B73" s="37" t="s">
        <v>26</v>
      </c>
      <c r="C73" s="121">
        <f t="shared" si="2"/>
        <v>0</v>
      </c>
      <c r="D73" s="41"/>
      <c r="E73" s="44"/>
      <c r="F73" s="41"/>
    </row>
    <row r="74" spans="1:6" ht="42.75" customHeight="1" hidden="1">
      <c r="A74" s="41">
        <v>25010200</v>
      </c>
      <c r="B74" s="37" t="s">
        <v>223</v>
      </c>
      <c r="C74" s="121">
        <f t="shared" si="2"/>
        <v>0</v>
      </c>
      <c r="D74" s="41"/>
      <c r="E74" s="44"/>
      <c r="F74" s="41"/>
    </row>
    <row r="75" spans="1:6" ht="42.75" customHeight="1" hidden="1">
      <c r="A75" s="41">
        <v>25010300</v>
      </c>
      <c r="B75" s="37" t="s">
        <v>224</v>
      </c>
      <c r="C75" s="121">
        <f t="shared" si="2"/>
        <v>0</v>
      </c>
      <c r="D75" s="41"/>
      <c r="E75" s="44"/>
      <c r="F75" s="41"/>
    </row>
    <row r="76" spans="1:6" ht="54.75" customHeight="1" hidden="1">
      <c r="A76" s="43">
        <v>25020000</v>
      </c>
      <c r="B76" s="42" t="s">
        <v>27</v>
      </c>
      <c r="C76" s="52">
        <f t="shared" si="2"/>
        <v>0</v>
      </c>
      <c r="D76" s="43"/>
      <c r="E76" s="45"/>
      <c r="F76" s="43"/>
    </row>
    <row r="77" spans="1:6" ht="38.25" customHeight="1" hidden="1">
      <c r="A77" s="41">
        <v>25020100</v>
      </c>
      <c r="B77" s="37" t="s">
        <v>28</v>
      </c>
      <c r="C77" s="121">
        <f t="shared" si="2"/>
        <v>0</v>
      </c>
      <c r="D77" s="41"/>
      <c r="E77" s="44"/>
      <c r="F77" s="41"/>
    </row>
    <row r="78" spans="1:6" ht="30.75" customHeight="1">
      <c r="A78" s="256">
        <v>30000000</v>
      </c>
      <c r="B78" s="257" t="s">
        <v>73</v>
      </c>
      <c r="C78" s="258">
        <f>D78+E78</f>
        <v>1550000</v>
      </c>
      <c r="D78" s="258">
        <f>D79+D81</f>
        <v>0</v>
      </c>
      <c r="E78" s="258">
        <f>E79+E81</f>
        <v>1550000</v>
      </c>
      <c r="F78" s="258">
        <f>F79+F81</f>
        <v>1550000</v>
      </c>
    </row>
    <row r="79" spans="1:6" ht="33.75" customHeight="1" hidden="1">
      <c r="A79" s="262">
        <v>31000000</v>
      </c>
      <c r="B79" s="146" t="s">
        <v>147</v>
      </c>
      <c r="C79" s="64">
        <f>D79+E79</f>
        <v>0</v>
      </c>
      <c r="D79" s="147">
        <f>D80</f>
        <v>0</v>
      </c>
      <c r="E79" s="147">
        <f>E80</f>
        <v>0</v>
      </c>
      <c r="F79" s="147">
        <f>F80</f>
        <v>0</v>
      </c>
    </row>
    <row r="80" spans="1:6" ht="39" customHeight="1" hidden="1">
      <c r="A80" s="260">
        <v>31030000</v>
      </c>
      <c r="B80" s="130" t="s">
        <v>338</v>
      </c>
      <c r="C80" s="64">
        <f>D80+E80</f>
        <v>0</v>
      </c>
      <c r="D80" s="145"/>
      <c r="E80" s="261"/>
      <c r="F80" s="261"/>
    </row>
    <row r="81" spans="1:6" ht="43.5" customHeight="1">
      <c r="A81" s="263">
        <v>33000000</v>
      </c>
      <c r="B81" s="259" t="s">
        <v>70</v>
      </c>
      <c r="C81" s="105">
        <f>C83</f>
        <v>1550000</v>
      </c>
      <c r="D81" s="264"/>
      <c r="E81" s="120">
        <f>E83</f>
        <v>1550000</v>
      </c>
      <c r="F81" s="120">
        <f>F83</f>
        <v>1550000</v>
      </c>
    </row>
    <row r="82" spans="1:6" ht="35.25" customHeight="1" hidden="1">
      <c r="A82" s="103">
        <v>33010000</v>
      </c>
      <c r="B82" s="104" t="s">
        <v>121</v>
      </c>
      <c r="C82" s="105">
        <f>E82</f>
        <v>0</v>
      </c>
      <c r="D82" s="58"/>
      <c r="E82" s="106"/>
      <c r="F82" s="106"/>
    </row>
    <row r="83" spans="1:6" ht="95.25" customHeight="1">
      <c r="A83" s="184">
        <v>33010100</v>
      </c>
      <c r="B83" s="185" t="s">
        <v>122</v>
      </c>
      <c r="C83" s="105">
        <f>E83</f>
        <v>1550000</v>
      </c>
      <c r="D83" s="58"/>
      <c r="E83" s="106">
        <v>1550000</v>
      </c>
      <c r="F83" s="106">
        <v>1550000</v>
      </c>
    </row>
    <row r="84" spans="1:6" ht="41.25" customHeight="1">
      <c r="A84" s="191">
        <v>50000000</v>
      </c>
      <c r="B84" s="192" t="s">
        <v>74</v>
      </c>
      <c r="C84" s="193">
        <f>C85</f>
        <v>30000</v>
      </c>
      <c r="D84" s="194">
        <f>D85</f>
        <v>0</v>
      </c>
      <c r="E84" s="194">
        <f>E85</f>
        <v>30000</v>
      </c>
      <c r="F84" s="194">
        <f>F85</f>
        <v>0</v>
      </c>
    </row>
    <row r="85" spans="1:6" ht="41.25" customHeight="1">
      <c r="A85" s="47">
        <v>50110000</v>
      </c>
      <c r="B85" s="40" t="s">
        <v>270</v>
      </c>
      <c r="C85" s="48">
        <f>E85</f>
        <v>30000</v>
      </c>
      <c r="D85" s="46">
        <v>0</v>
      </c>
      <c r="E85" s="46">
        <v>30000</v>
      </c>
      <c r="F85" s="17"/>
    </row>
    <row r="86" spans="1:6" ht="27" customHeight="1">
      <c r="A86" s="195"/>
      <c r="B86" s="196" t="s">
        <v>1</v>
      </c>
      <c r="C86" s="197">
        <f>C9+C51+C78+C84</f>
        <v>154878000</v>
      </c>
      <c r="D86" s="197">
        <f>D9+D51+D81+D84</f>
        <v>144127000</v>
      </c>
      <c r="E86" s="197">
        <f>E9+E51+E78+E84</f>
        <v>10751000</v>
      </c>
      <c r="F86" s="197">
        <f>F9+F51+F78+F84</f>
        <v>1550000</v>
      </c>
    </row>
    <row r="87" spans="1:6" ht="27" customHeight="1">
      <c r="A87" s="198">
        <v>40000000</v>
      </c>
      <c r="B87" s="199" t="s">
        <v>71</v>
      </c>
      <c r="C87" s="200">
        <f>C88</f>
        <v>72854400</v>
      </c>
      <c r="D87" s="200">
        <f>D88</f>
        <v>72854400</v>
      </c>
      <c r="E87" s="200">
        <f>E88</f>
        <v>0</v>
      </c>
      <c r="F87" s="200">
        <f>F88</f>
        <v>0</v>
      </c>
    </row>
    <row r="88" spans="1:6" ht="24" customHeight="1">
      <c r="A88" s="67">
        <v>41000000</v>
      </c>
      <c r="B88" s="68" t="s">
        <v>72</v>
      </c>
      <c r="C88" s="66">
        <f>D88+E88</f>
        <v>72854400</v>
      </c>
      <c r="D88" s="66">
        <f>D90+D95+D97</f>
        <v>72854400</v>
      </c>
      <c r="E88" s="66">
        <f>E90+E95+E97</f>
        <v>0</v>
      </c>
      <c r="F88" s="66">
        <f>F90+F95+F97</f>
        <v>0</v>
      </c>
    </row>
    <row r="89" spans="1:6" ht="63.75" customHeight="1" hidden="1">
      <c r="A89" s="41">
        <v>41020201</v>
      </c>
      <c r="B89" s="129" t="s">
        <v>78</v>
      </c>
      <c r="C89" s="58">
        <f>D89+E89</f>
        <v>0</v>
      </c>
      <c r="D89" s="47"/>
      <c r="E89" s="58"/>
      <c r="F89" s="58"/>
    </row>
    <row r="90" spans="1:7" ht="52.5" customHeight="1">
      <c r="A90" s="67">
        <v>41030000</v>
      </c>
      <c r="B90" s="204" t="s">
        <v>272</v>
      </c>
      <c r="C90" s="66">
        <f>D90+E90</f>
        <v>71321700</v>
      </c>
      <c r="D90" s="66">
        <f>SUM(D91:D94)</f>
        <v>71321700</v>
      </c>
      <c r="E90" s="66"/>
      <c r="F90" s="58"/>
      <c r="G90" s="162"/>
    </row>
    <row r="91" spans="1:6" ht="53.25" customHeight="1" hidden="1">
      <c r="A91" s="41">
        <v>41033200</v>
      </c>
      <c r="B91" s="129" t="s">
        <v>271</v>
      </c>
      <c r="C91" s="47">
        <f>D91+E91</f>
        <v>0</v>
      </c>
      <c r="D91" s="47"/>
      <c r="E91" s="47"/>
      <c r="F91" s="47"/>
    </row>
    <row r="92" spans="1:6" ht="57" customHeight="1">
      <c r="A92" s="41">
        <v>41033900</v>
      </c>
      <c r="B92" s="129" t="s">
        <v>81</v>
      </c>
      <c r="C92" s="121">
        <f aca="true" t="shared" si="3" ref="C92:C103">D92+E92</f>
        <v>61321700</v>
      </c>
      <c r="D92" s="47">
        <v>61321700</v>
      </c>
      <c r="E92" s="58"/>
      <c r="F92" s="58"/>
    </row>
    <row r="93" spans="1:6" ht="27.75" customHeight="1" hidden="1">
      <c r="A93" s="41">
        <v>41034200</v>
      </c>
      <c r="B93" s="129" t="s">
        <v>80</v>
      </c>
      <c r="C93" s="121">
        <f t="shared" si="3"/>
        <v>0</v>
      </c>
      <c r="D93" s="47"/>
      <c r="E93" s="58"/>
      <c r="F93" s="58"/>
    </row>
    <row r="94" spans="1:6" ht="61.5" customHeight="1">
      <c r="A94" s="41">
        <v>41034500</v>
      </c>
      <c r="B94" s="129" t="s">
        <v>146</v>
      </c>
      <c r="C94" s="121">
        <f t="shared" si="3"/>
        <v>10000000</v>
      </c>
      <c r="D94" s="47">
        <v>10000000</v>
      </c>
      <c r="E94" s="47"/>
      <c r="F94" s="47"/>
    </row>
    <row r="95" spans="1:6" ht="21.75" customHeight="1" hidden="1">
      <c r="A95" s="125">
        <v>41040000</v>
      </c>
      <c r="B95" s="201" t="s">
        <v>273</v>
      </c>
      <c r="C95" s="202">
        <f t="shared" si="3"/>
        <v>0</v>
      </c>
      <c r="D95" s="203">
        <f>D96</f>
        <v>0</v>
      </c>
      <c r="E95" s="203"/>
      <c r="F95" s="203"/>
    </row>
    <row r="96" spans="1:6" ht="26.25" customHeight="1" hidden="1">
      <c r="A96" s="41">
        <v>41040200</v>
      </c>
      <c r="B96" s="129" t="s">
        <v>268</v>
      </c>
      <c r="C96" s="121">
        <f t="shared" si="3"/>
        <v>0</v>
      </c>
      <c r="D96" s="47"/>
      <c r="E96" s="58"/>
      <c r="F96" s="58"/>
    </row>
    <row r="97" spans="1:6" s="1" customFormat="1" ht="43.5" customHeight="1">
      <c r="A97" s="125">
        <v>41050000</v>
      </c>
      <c r="B97" s="201" t="s">
        <v>274</v>
      </c>
      <c r="C97" s="202">
        <f t="shared" si="3"/>
        <v>1532700</v>
      </c>
      <c r="D97" s="203">
        <f>SUM(D98:D105)</f>
        <v>1532700</v>
      </c>
      <c r="E97" s="203">
        <f>SUM(E98:E105)</f>
        <v>0</v>
      </c>
      <c r="F97" s="203">
        <f>SUM(F98:F105)</f>
        <v>0</v>
      </c>
    </row>
    <row r="98" spans="1:6" s="1" customFormat="1" ht="62.25" customHeight="1">
      <c r="A98" s="41">
        <v>41051200</v>
      </c>
      <c r="B98" s="129" t="s">
        <v>509</v>
      </c>
      <c r="C98" s="202">
        <f t="shared" si="3"/>
        <v>200880</v>
      </c>
      <c r="D98" s="47">
        <v>200880</v>
      </c>
      <c r="E98" s="47"/>
      <c r="F98" s="47"/>
    </row>
    <row r="99" spans="1:6" s="1" customFormat="1" ht="43.5" customHeight="1">
      <c r="A99" s="41">
        <v>41053900</v>
      </c>
      <c r="B99" s="181" t="s">
        <v>195</v>
      </c>
      <c r="C99" s="121">
        <f>D99+E99</f>
        <v>639220</v>
      </c>
      <c r="D99" s="47">
        <v>639220</v>
      </c>
      <c r="E99" s="203"/>
      <c r="F99" s="203"/>
    </row>
    <row r="100" spans="1:6" ht="92.25" customHeight="1">
      <c r="A100" s="41">
        <v>41055000</v>
      </c>
      <c r="B100" s="37" t="s">
        <v>443</v>
      </c>
      <c r="C100" s="121">
        <f t="shared" si="3"/>
        <v>692600</v>
      </c>
      <c r="D100" s="47">
        <v>692600</v>
      </c>
      <c r="E100" s="58"/>
      <c r="F100" s="58"/>
    </row>
    <row r="101" spans="1:6" ht="31.5" customHeight="1" hidden="1">
      <c r="A101" s="41">
        <v>41051200</v>
      </c>
      <c r="B101" s="129" t="s">
        <v>344</v>
      </c>
      <c r="C101" s="121">
        <f t="shared" si="3"/>
        <v>0</v>
      </c>
      <c r="D101" s="47"/>
      <c r="E101" s="58"/>
      <c r="F101" s="58"/>
    </row>
    <row r="102" spans="1:6" ht="40.5" customHeight="1" hidden="1">
      <c r="A102" s="41">
        <v>41051500</v>
      </c>
      <c r="B102" s="129" t="s">
        <v>391</v>
      </c>
      <c r="C102" s="121">
        <f t="shared" si="3"/>
        <v>0</v>
      </c>
      <c r="D102" s="47"/>
      <c r="E102" s="58"/>
      <c r="F102" s="58"/>
    </row>
    <row r="103" spans="1:6" ht="24" customHeight="1" hidden="1">
      <c r="A103" s="41">
        <v>41053900</v>
      </c>
      <c r="B103" s="181" t="s">
        <v>195</v>
      </c>
      <c r="C103" s="255">
        <f t="shared" si="3"/>
        <v>0</v>
      </c>
      <c r="D103" s="284"/>
      <c r="E103" s="58"/>
      <c r="F103" s="58"/>
    </row>
    <row r="104" spans="1:6" ht="23.25" customHeight="1" hidden="1">
      <c r="A104" s="41">
        <v>41054300</v>
      </c>
      <c r="B104" s="37" t="s">
        <v>345</v>
      </c>
      <c r="C104" s="47">
        <f>D104+E104</f>
        <v>0</v>
      </c>
      <c r="D104" s="126"/>
      <c r="E104" s="230"/>
      <c r="F104" s="230"/>
    </row>
    <row r="105" spans="1:6" ht="30.75" customHeight="1" hidden="1">
      <c r="A105" s="41">
        <v>41054500</v>
      </c>
      <c r="B105" s="37" t="s">
        <v>346</v>
      </c>
      <c r="C105" s="47">
        <f>D105</f>
        <v>0</v>
      </c>
      <c r="D105" s="126"/>
      <c r="E105" s="5"/>
      <c r="F105" s="5"/>
    </row>
    <row r="106" spans="1:7" ht="18.75">
      <c r="A106" s="24"/>
      <c r="B106" s="93" t="s">
        <v>280</v>
      </c>
      <c r="C106" s="209">
        <f>C86+C87</f>
        <v>227732400</v>
      </c>
      <c r="D106" s="209">
        <f>D86+D87</f>
        <v>216981400</v>
      </c>
      <c r="E106" s="209">
        <f>E86+E87</f>
        <v>10751000</v>
      </c>
      <c r="F106" s="282">
        <f>F86+F87</f>
        <v>1550000</v>
      </c>
      <c r="G106" s="281"/>
    </row>
    <row r="107" spans="1:6" ht="18.75">
      <c r="A107" s="25"/>
      <c r="B107" s="25"/>
      <c r="C107" s="26"/>
      <c r="D107" s="26"/>
      <c r="E107" s="26"/>
      <c r="F107" s="26"/>
    </row>
    <row r="108" spans="1:6" ht="18">
      <c r="A108" s="3" t="s">
        <v>113</v>
      </c>
      <c r="B108" s="2"/>
      <c r="C108" s="2"/>
      <c r="D108" s="2"/>
      <c r="E108" s="3" t="s">
        <v>471</v>
      </c>
      <c r="F108" s="2"/>
    </row>
  </sheetData>
  <sheetProtection/>
  <mergeCells count="10">
    <mergeCell ref="F1:G1"/>
    <mergeCell ref="B5:F5"/>
    <mergeCell ref="B7:B8"/>
    <mergeCell ref="C2:G2"/>
    <mergeCell ref="C3:G3"/>
    <mergeCell ref="A7:A8"/>
    <mergeCell ref="C7:C8"/>
    <mergeCell ref="D7:D8"/>
    <mergeCell ref="E7:F7"/>
    <mergeCell ref="B4:F4"/>
  </mergeCells>
  <printOptions/>
  <pageMargins left="1.1811023622047245" right="0.3937007874015748" top="0.7874015748031497" bottom="0.7874015748031497" header="0.4724409448818898" footer="0.5118110236220472"/>
  <pageSetup horizontalDpi="360" verticalDpi="360" orientation="portrait" paperSize="9" scale="53" r:id="rId1"/>
  <rowBreaks count="1" manualBreakCount="1">
    <brk id="77" max="6" man="1"/>
  </rowBreaks>
</worksheet>
</file>

<file path=xl/worksheets/sheet2.xml><?xml version="1.0" encoding="utf-8"?>
<worksheet xmlns="http://schemas.openxmlformats.org/spreadsheetml/2006/main" xmlns:r="http://schemas.openxmlformats.org/officeDocument/2006/relationships">
  <dimension ref="A1:L24"/>
  <sheetViews>
    <sheetView view="pageBreakPreview" zoomScaleSheetLayoutView="100" zoomScalePageLayoutView="0" workbookViewId="0" topLeftCell="A1">
      <selection activeCell="G20" sqref="G20:I20"/>
    </sheetView>
  </sheetViews>
  <sheetFormatPr defaultColWidth="9.00390625" defaultRowHeight="12.75"/>
  <cols>
    <col min="4" max="4" width="17.25390625" style="0" customWidth="1"/>
    <col min="5" max="5" width="31.625" style="0" customWidth="1"/>
    <col min="6" max="6" width="16.25390625" style="0" customWidth="1"/>
    <col min="7" max="7" width="15.875" style="0" customWidth="1"/>
    <col min="8" max="8" width="14.25390625" style="0" customWidth="1"/>
    <col min="9" max="9" width="23.875" style="0" customWidth="1"/>
    <col min="10" max="10" width="17.375" style="0" customWidth="1"/>
  </cols>
  <sheetData>
    <row r="1" spans="8:12" ht="18">
      <c r="H1" s="2"/>
      <c r="I1" s="2"/>
      <c r="J1" s="2"/>
      <c r="K1" s="2"/>
      <c r="L1" s="2"/>
    </row>
    <row r="2" spans="9:12" ht="14.25">
      <c r="I2" s="322"/>
      <c r="J2" s="265"/>
      <c r="K2" s="1"/>
      <c r="L2" s="1"/>
    </row>
    <row r="3" spans="7:12" ht="90.75" customHeight="1">
      <c r="G3" s="464" t="s">
        <v>541</v>
      </c>
      <c r="H3" s="464"/>
      <c r="I3" s="464"/>
      <c r="J3" s="183"/>
      <c r="K3" s="183"/>
      <c r="L3" s="183"/>
    </row>
    <row r="4" spans="8:12" ht="12.75">
      <c r="H4" s="449"/>
      <c r="I4" s="449"/>
      <c r="J4" s="449"/>
      <c r="K4" s="1"/>
      <c r="L4" s="1"/>
    </row>
    <row r="5" spans="5:12" ht="20.25">
      <c r="E5" s="249" t="s">
        <v>355</v>
      </c>
      <c r="H5" s="441"/>
      <c r="I5" s="441"/>
      <c r="J5" s="436"/>
      <c r="K5" s="436"/>
      <c r="L5" s="436"/>
    </row>
    <row r="6" spans="3:7" ht="20.25">
      <c r="C6" s="463" t="s">
        <v>399</v>
      </c>
      <c r="D6" s="463"/>
      <c r="E6" s="463"/>
      <c r="F6" s="463"/>
      <c r="G6" s="463"/>
    </row>
    <row r="7" spans="4:7" ht="15.75">
      <c r="D7" s="11"/>
      <c r="E7" s="11"/>
      <c r="F7" s="11"/>
      <c r="G7" s="11"/>
    </row>
    <row r="8" spans="1:9" ht="15.75" customHeight="1">
      <c r="A8" s="453" t="s">
        <v>51</v>
      </c>
      <c r="B8" s="455" t="s">
        <v>299</v>
      </c>
      <c r="C8" s="456"/>
      <c r="D8" s="456"/>
      <c r="E8" s="457"/>
      <c r="F8" s="461" t="s">
        <v>1</v>
      </c>
      <c r="G8" s="461" t="s">
        <v>15</v>
      </c>
      <c r="H8" s="442" t="s">
        <v>19</v>
      </c>
      <c r="I8" s="442"/>
    </row>
    <row r="9" spans="1:9" ht="33.75" customHeight="1">
      <c r="A9" s="454"/>
      <c r="B9" s="458"/>
      <c r="C9" s="459"/>
      <c r="D9" s="459"/>
      <c r="E9" s="460"/>
      <c r="F9" s="462"/>
      <c r="G9" s="462"/>
      <c r="H9" s="30" t="s">
        <v>1</v>
      </c>
      <c r="I9" s="232" t="s">
        <v>20</v>
      </c>
    </row>
    <row r="10" spans="1:9" ht="15.75">
      <c r="A10" s="12">
        <v>1</v>
      </c>
      <c r="B10" s="438">
        <v>2</v>
      </c>
      <c r="C10" s="439"/>
      <c r="D10" s="439"/>
      <c r="E10" s="440"/>
      <c r="F10" s="31">
        <v>3</v>
      </c>
      <c r="G10" s="206">
        <v>4</v>
      </c>
      <c r="H10" s="30">
        <v>5</v>
      </c>
      <c r="I10" s="79">
        <v>6</v>
      </c>
    </row>
    <row r="11" spans="1:9" ht="15.75">
      <c r="A11" s="12"/>
      <c r="B11" s="471" t="s">
        <v>300</v>
      </c>
      <c r="C11" s="472"/>
      <c r="D11" s="472"/>
      <c r="E11" s="473"/>
      <c r="F11" s="31"/>
      <c r="G11" s="206"/>
      <c r="H11" s="30"/>
      <c r="I11" s="79"/>
    </row>
    <row r="12" spans="1:9" ht="15.75">
      <c r="A12" s="12">
        <v>200000</v>
      </c>
      <c r="B12" s="450" t="s">
        <v>301</v>
      </c>
      <c r="C12" s="451"/>
      <c r="D12" s="451"/>
      <c r="E12" s="452"/>
      <c r="F12" s="30">
        <f>G12+H12</f>
        <v>24396487.439999998</v>
      </c>
      <c r="G12" s="30">
        <f>G13</f>
        <v>-5353242.5600000005</v>
      </c>
      <c r="H12" s="30">
        <f>H13</f>
        <v>29749730</v>
      </c>
      <c r="I12" s="79">
        <f>I13</f>
        <v>29400300</v>
      </c>
    </row>
    <row r="13" spans="1:9" ht="15.75">
      <c r="A13" s="12">
        <v>208000</v>
      </c>
      <c r="B13" s="450" t="s">
        <v>302</v>
      </c>
      <c r="C13" s="451"/>
      <c r="D13" s="451"/>
      <c r="E13" s="452"/>
      <c r="F13" s="30">
        <f>G13+H13</f>
        <v>24396487.439999998</v>
      </c>
      <c r="G13" s="30">
        <f>G14+G15</f>
        <v>-5353242.5600000005</v>
      </c>
      <c r="H13" s="30">
        <f>H14+H15</f>
        <v>29749730</v>
      </c>
      <c r="I13" s="79">
        <f>I14+I15</f>
        <v>29400300</v>
      </c>
    </row>
    <row r="14" spans="1:9" ht="22.5" customHeight="1">
      <c r="A14" s="12">
        <v>208100</v>
      </c>
      <c r="B14" s="450" t="s">
        <v>330</v>
      </c>
      <c r="C14" s="451"/>
      <c r="D14" s="451"/>
      <c r="E14" s="452"/>
      <c r="F14" s="30">
        <f>G14+H14</f>
        <v>24396487.439999998</v>
      </c>
      <c r="G14" s="30">
        <v>16257247.44</v>
      </c>
      <c r="H14" s="30">
        <v>8139240</v>
      </c>
      <c r="I14" s="402">
        <v>7789810</v>
      </c>
    </row>
    <row r="15" spans="1:9" ht="36.75" customHeight="1">
      <c r="A15" s="12">
        <v>208400</v>
      </c>
      <c r="B15" s="446" t="s">
        <v>21</v>
      </c>
      <c r="C15" s="447"/>
      <c r="D15" s="447"/>
      <c r="E15" s="448"/>
      <c r="F15" s="30">
        <f>G15+H15</f>
        <v>0</v>
      </c>
      <c r="G15" s="428">
        <v>-21610490</v>
      </c>
      <c r="H15" s="400">
        <v>21610490</v>
      </c>
      <c r="I15" s="400">
        <v>21610490</v>
      </c>
    </row>
    <row r="16" spans="1:9" ht="24.75" customHeight="1">
      <c r="A16" s="12"/>
      <c r="B16" s="443" t="s">
        <v>303</v>
      </c>
      <c r="C16" s="444"/>
      <c r="D16" s="444"/>
      <c r="E16" s="445"/>
      <c r="F16" s="30"/>
      <c r="G16" s="206"/>
      <c r="H16" s="30"/>
      <c r="I16" s="79"/>
    </row>
    <row r="17" spans="1:9" ht="15.75">
      <c r="A17" s="23">
        <v>600000</v>
      </c>
      <c r="B17" s="468" t="s">
        <v>75</v>
      </c>
      <c r="C17" s="469"/>
      <c r="D17" s="469"/>
      <c r="E17" s="470"/>
      <c r="F17" s="30">
        <f>G17+H17</f>
        <v>24396487.439999998</v>
      </c>
      <c r="G17" s="208">
        <f>G18</f>
        <v>-5353242.5600000005</v>
      </c>
      <c r="H17" s="208">
        <f>H18</f>
        <v>29749730</v>
      </c>
      <c r="I17" s="233">
        <f>I18</f>
        <v>29400300</v>
      </c>
    </row>
    <row r="18" spans="1:9" ht="19.5" customHeight="1">
      <c r="A18" s="23">
        <v>602000</v>
      </c>
      <c r="B18" s="468" t="s">
        <v>76</v>
      </c>
      <c r="C18" s="469"/>
      <c r="D18" s="469"/>
      <c r="E18" s="470"/>
      <c r="F18" s="30">
        <f>G18+H18</f>
        <v>24396487.439999998</v>
      </c>
      <c r="G18" s="208">
        <f>G19+G20</f>
        <v>-5353242.5600000005</v>
      </c>
      <c r="H18" s="208">
        <f>H19+H20</f>
        <v>29749730</v>
      </c>
      <c r="I18" s="233">
        <f>I19+I20</f>
        <v>29400300</v>
      </c>
    </row>
    <row r="19" spans="1:9" ht="15.75" customHeight="1">
      <c r="A19" s="23">
        <v>602100</v>
      </c>
      <c r="B19" s="450" t="s">
        <v>330</v>
      </c>
      <c r="C19" s="451"/>
      <c r="D19" s="451"/>
      <c r="E19" s="452"/>
      <c r="F19" s="30">
        <f>F21</f>
        <v>24396487.439999998</v>
      </c>
      <c r="G19" s="30">
        <v>16257247.44</v>
      </c>
      <c r="H19" s="30">
        <v>8139240</v>
      </c>
      <c r="I19" s="402">
        <v>7789810</v>
      </c>
    </row>
    <row r="20" spans="1:9" ht="32.25" customHeight="1">
      <c r="A20" s="13">
        <v>602400</v>
      </c>
      <c r="B20" s="446" t="s">
        <v>21</v>
      </c>
      <c r="C20" s="447"/>
      <c r="D20" s="447"/>
      <c r="E20" s="448"/>
      <c r="F20" s="30">
        <f>G20+H20</f>
        <v>0</v>
      </c>
      <c r="G20" s="428">
        <v>-21610490</v>
      </c>
      <c r="H20" s="400">
        <v>21610490</v>
      </c>
      <c r="I20" s="400">
        <v>21610490</v>
      </c>
    </row>
    <row r="21" spans="1:9" ht="15.75">
      <c r="A21" s="74"/>
      <c r="B21" s="465" t="s">
        <v>22</v>
      </c>
      <c r="C21" s="466"/>
      <c r="D21" s="466"/>
      <c r="E21" s="467"/>
      <c r="F21" s="73">
        <f>G21+H21</f>
        <v>24396487.439999998</v>
      </c>
      <c r="G21" s="207">
        <f>G17</f>
        <v>-5353242.5600000005</v>
      </c>
      <c r="H21" s="207">
        <f>H17</f>
        <v>29749730</v>
      </c>
      <c r="I21" s="207">
        <f>I17</f>
        <v>29400300</v>
      </c>
    </row>
    <row r="24" spans="2:7" ht="15.75">
      <c r="B24" s="94" t="s">
        <v>426</v>
      </c>
      <c r="G24" s="94" t="s">
        <v>471</v>
      </c>
    </row>
  </sheetData>
  <sheetProtection/>
  <mergeCells count="21">
    <mergeCell ref="B21:E21"/>
    <mergeCell ref="B17:E17"/>
    <mergeCell ref="B18:E18"/>
    <mergeCell ref="B11:E11"/>
    <mergeCell ref="B12:E12"/>
    <mergeCell ref="B13:E13"/>
    <mergeCell ref="B20:E20"/>
    <mergeCell ref="B19:E19"/>
    <mergeCell ref="A8:A9"/>
    <mergeCell ref="B8:E9"/>
    <mergeCell ref="F8:F9"/>
    <mergeCell ref="G8:G9"/>
    <mergeCell ref="C6:G6"/>
    <mergeCell ref="G3:I3"/>
    <mergeCell ref="B10:E10"/>
    <mergeCell ref="H5:L5"/>
    <mergeCell ref="H8:I8"/>
    <mergeCell ref="B16:E16"/>
    <mergeCell ref="B15:E15"/>
    <mergeCell ref="H4:J4"/>
    <mergeCell ref="B14:E14"/>
  </mergeCells>
  <printOptions/>
  <pageMargins left="0.7874015748031497" right="0.7874015748031497" top="1.1811023622047245" bottom="0.3937007874015748" header="0.5118110236220472" footer="0.5118110236220472"/>
  <pageSetup horizontalDpi="600" verticalDpi="600" orientation="landscape" paperSize="9" scale="86" r:id="rId1"/>
</worksheet>
</file>

<file path=xl/worksheets/sheet3.xml><?xml version="1.0" encoding="utf-8"?>
<worksheet xmlns="http://schemas.openxmlformats.org/spreadsheetml/2006/main" xmlns:r="http://schemas.openxmlformats.org/officeDocument/2006/relationships">
  <sheetPr>
    <pageSetUpPr fitToPage="1"/>
  </sheetPr>
  <dimension ref="A1:X120"/>
  <sheetViews>
    <sheetView view="pageBreakPreview" zoomScale="60" zoomScaleNormal="50" workbookViewId="0" topLeftCell="D1">
      <selection activeCell="H22" sqref="H22:I22"/>
    </sheetView>
  </sheetViews>
  <sheetFormatPr defaultColWidth="9.00390625" defaultRowHeight="12.75"/>
  <cols>
    <col min="1" max="1" width="24.00390625" style="0" customWidth="1"/>
    <col min="2" max="2" width="25.375" style="0" customWidth="1"/>
    <col min="3" max="3" width="24.625" style="0" customWidth="1"/>
    <col min="5" max="5" width="9.25390625" style="0" bestFit="1" customWidth="1"/>
    <col min="6" max="6" width="13.875" style="0" customWidth="1"/>
    <col min="7" max="7" width="55.875" style="0" customWidth="1"/>
    <col min="8" max="8" width="32.375" style="298" customWidth="1"/>
    <col min="9" max="9" width="27.875" style="298" customWidth="1"/>
    <col min="10" max="10" width="26.75390625" style="298" customWidth="1"/>
    <col min="11" max="11" width="23.75390625" style="298" customWidth="1"/>
    <col min="12" max="12" width="24.625" style="298" customWidth="1"/>
    <col min="13" max="13" width="29.25390625" style="298" customWidth="1"/>
    <col min="14" max="14" width="27.375" style="298" customWidth="1"/>
    <col min="15" max="16" width="20.625" style="298" customWidth="1"/>
    <col min="17" max="17" width="26.00390625" style="298" customWidth="1"/>
    <col min="18" max="18" width="25.375" style="298" customWidth="1"/>
    <col min="19" max="19" width="3.875" style="298" hidden="1" customWidth="1"/>
    <col min="20" max="20" width="39.75390625" style="298" customWidth="1"/>
  </cols>
  <sheetData>
    <row r="1" spans="2:21" ht="99.75" customHeight="1">
      <c r="B1" s="2"/>
      <c r="C1" s="2"/>
      <c r="D1" s="2"/>
      <c r="E1" s="2"/>
      <c r="F1" s="2"/>
      <c r="G1" s="2"/>
      <c r="O1" s="299"/>
      <c r="P1" s="526" t="s">
        <v>542</v>
      </c>
      <c r="Q1" s="526"/>
      <c r="R1" s="526"/>
      <c r="S1" s="526"/>
      <c r="T1" s="526"/>
      <c r="U1" s="183"/>
    </row>
    <row r="2" spans="2:21" ht="30">
      <c r="B2" s="2"/>
      <c r="C2" s="2"/>
      <c r="D2" s="2"/>
      <c r="E2" s="2"/>
      <c r="F2" s="2"/>
      <c r="G2" s="527" t="s">
        <v>356</v>
      </c>
      <c r="H2" s="527"/>
      <c r="I2" s="527"/>
      <c r="J2" s="527"/>
      <c r="K2" s="527"/>
      <c r="L2" s="527"/>
      <c r="M2" s="527"/>
      <c r="Q2" s="528"/>
      <c r="R2" s="528"/>
      <c r="S2" s="528"/>
      <c r="T2" s="528"/>
      <c r="U2" s="2"/>
    </row>
    <row r="3" spans="2:21" ht="35.25" customHeight="1">
      <c r="B3" s="2"/>
      <c r="C3" s="2"/>
      <c r="D3" s="2" t="s">
        <v>2</v>
      </c>
      <c r="E3" s="2"/>
      <c r="F3" s="2"/>
      <c r="G3" s="529" t="s">
        <v>400</v>
      </c>
      <c r="H3" s="529"/>
      <c r="I3" s="529"/>
      <c r="J3" s="529"/>
      <c r="K3" s="529"/>
      <c r="L3" s="529"/>
      <c r="M3" s="529"/>
      <c r="N3" s="365"/>
      <c r="O3" s="365"/>
      <c r="P3" s="365"/>
      <c r="Q3" s="365"/>
      <c r="U3" s="2"/>
    </row>
    <row r="4" spans="2:21" ht="25.5" hidden="1">
      <c r="B4" s="2"/>
      <c r="C4" s="2"/>
      <c r="D4" s="2"/>
      <c r="E4" s="2"/>
      <c r="F4" s="2"/>
      <c r="G4" s="2"/>
      <c r="U4" s="2"/>
    </row>
    <row r="5" spans="2:21" ht="24" customHeight="1">
      <c r="B5" s="2"/>
      <c r="C5" s="2"/>
      <c r="D5" s="2"/>
      <c r="E5" s="2"/>
      <c r="F5" s="2"/>
      <c r="G5" s="2"/>
      <c r="M5" s="530"/>
      <c r="N5" s="530"/>
      <c r="O5" s="530"/>
      <c r="P5" s="530"/>
      <c r="Q5" s="530"/>
      <c r="R5" s="530"/>
      <c r="S5" s="530"/>
      <c r="T5" s="403" t="s">
        <v>250</v>
      </c>
      <c r="U5" s="2"/>
    </row>
    <row r="6" spans="1:21" ht="18">
      <c r="A6" s="492" t="s">
        <v>304</v>
      </c>
      <c r="B6" s="492" t="s">
        <v>305</v>
      </c>
      <c r="C6" s="492" t="s">
        <v>306</v>
      </c>
      <c r="D6" s="569" t="s">
        <v>307</v>
      </c>
      <c r="E6" s="569"/>
      <c r="F6" s="569"/>
      <c r="G6" s="569"/>
      <c r="H6" s="531" t="s">
        <v>15</v>
      </c>
      <c r="I6" s="532"/>
      <c r="J6" s="532"/>
      <c r="K6" s="532"/>
      <c r="L6" s="533"/>
      <c r="M6" s="545" t="s">
        <v>0</v>
      </c>
      <c r="N6" s="546"/>
      <c r="O6" s="546"/>
      <c r="P6" s="546"/>
      <c r="Q6" s="546"/>
      <c r="R6" s="546"/>
      <c r="S6" s="547"/>
      <c r="T6" s="537" t="s">
        <v>1</v>
      </c>
      <c r="U6" s="2"/>
    </row>
    <row r="7" spans="1:21" ht="18" customHeight="1">
      <c r="A7" s="492"/>
      <c r="B7" s="492"/>
      <c r="C7" s="492"/>
      <c r="D7" s="569"/>
      <c r="E7" s="569"/>
      <c r="F7" s="569"/>
      <c r="G7" s="569"/>
      <c r="H7" s="534"/>
      <c r="I7" s="535"/>
      <c r="J7" s="535"/>
      <c r="K7" s="535"/>
      <c r="L7" s="536"/>
      <c r="M7" s="548"/>
      <c r="N7" s="437"/>
      <c r="O7" s="549"/>
      <c r="P7" s="549"/>
      <c r="Q7" s="549"/>
      <c r="R7" s="549"/>
      <c r="S7" s="550"/>
      <c r="T7" s="538"/>
      <c r="U7" s="2"/>
    </row>
    <row r="8" spans="1:21" ht="17.25" customHeight="1">
      <c r="A8" s="492"/>
      <c r="B8" s="492"/>
      <c r="C8" s="492"/>
      <c r="D8" s="569"/>
      <c r="E8" s="569"/>
      <c r="F8" s="569"/>
      <c r="G8" s="569"/>
      <c r="H8" s="540" t="s">
        <v>319</v>
      </c>
      <c r="I8" s="502" t="s">
        <v>18</v>
      </c>
      <c r="J8" s="543" t="s">
        <v>3</v>
      </c>
      <c r="K8" s="544"/>
      <c r="L8" s="502" t="s">
        <v>83</v>
      </c>
      <c r="M8" s="557" t="s">
        <v>319</v>
      </c>
      <c r="N8" s="502" t="s">
        <v>308</v>
      </c>
      <c r="O8" s="503" t="s">
        <v>56</v>
      </c>
      <c r="P8" s="516" t="s">
        <v>4</v>
      </c>
      <c r="Q8" s="516"/>
      <c r="R8" s="502" t="s">
        <v>83</v>
      </c>
      <c r="S8" s="300"/>
      <c r="T8" s="538"/>
      <c r="U8" s="2"/>
    </row>
    <row r="9" spans="1:21" ht="12.75" customHeight="1" hidden="1">
      <c r="A9" s="492"/>
      <c r="B9" s="492"/>
      <c r="C9" s="492"/>
      <c r="D9" s="569"/>
      <c r="E9" s="569"/>
      <c r="F9" s="569"/>
      <c r="G9" s="569"/>
      <c r="H9" s="541"/>
      <c r="I9" s="502"/>
      <c r="J9" s="301"/>
      <c r="K9" s="301"/>
      <c r="L9" s="502"/>
      <c r="M9" s="558"/>
      <c r="N9" s="502"/>
      <c r="O9" s="503"/>
      <c r="P9" s="302"/>
      <c r="Q9" s="302"/>
      <c r="R9" s="502"/>
      <c r="S9" s="364" t="s">
        <v>5</v>
      </c>
      <c r="T9" s="538"/>
      <c r="U9" s="2"/>
    </row>
    <row r="10" spans="1:21" ht="26.25" customHeight="1">
      <c r="A10" s="492"/>
      <c r="B10" s="492"/>
      <c r="C10" s="492"/>
      <c r="D10" s="569"/>
      <c r="E10" s="569"/>
      <c r="F10" s="569"/>
      <c r="G10" s="569"/>
      <c r="H10" s="541"/>
      <c r="I10" s="502"/>
      <c r="J10" s="517" t="s">
        <v>84</v>
      </c>
      <c r="K10" s="520" t="s">
        <v>82</v>
      </c>
      <c r="L10" s="502"/>
      <c r="M10" s="558"/>
      <c r="N10" s="502"/>
      <c r="O10" s="503"/>
      <c r="P10" s="502" t="s">
        <v>84</v>
      </c>
      <c r="Q10" s="502" t="s">
        <v>82</v>
      </c>
      <c r="R10" s="502"/>
      <c r="S10" s="551" t="s">
        <v>6</v>
      </c>
      <c r="T10" s="538"/>
      <c r="U10" s="2"/>
    </row>
    <row r="11" spans="1:21" ht="18">
      <c r="A11" s="492"/>
      <c r="B11" s="492"/>
      <c r="C11" s="492"/>
      <c r="D11" s="569"/>
      <c r="E11" s="569"/>
      <c r="F11" s="569"/>
      <c r="G11" s="569"/>
      <c r="H11" s="541"/>
      <c r="I11" s="502"/>
      <c r="J11" s="518"/>
      <c r="K11" s="521"/>
      <c r="L11" s="502"/>
      <c r="M11" s="558"/>
      <c r="N11" s="502"/>
      <c r="O11" s="503"/>
      <c r="P11" s="502"/>
      <c r="Q11" s="502"/>
      <c r="R11" s="502"/>
      <c r="S11" s="552"/>
      <c r="T11" s="538"/>
      <c r="U11" s="2"/>
    </row>
    <row r="12" spans="1:21" ht="18">
      <c r="A12" s="492"/>
      <c r="B12" s="492"/>
      <c r="C12" s="492"/>
      <c r="D12" s="569"/>
      <c r="E12" s="569"/>
      <c r="F12" s="569"/>
      <c r="G12" s="569"/>
      <c r="H12" s="541"/>
      <c r="I12" s="502"/>
      <c r="J12" s="518"/>
      <c r="K12" s="521"/>
      <c r="L12" s="502"/>
      <c r="M12" s="558"/>
      <c r="N12" s="502"/>
      <c r="O12" s="503"/>
      <c r="P12" s="502"/>
      <c r="Q12" s="502"/>
      <c r="R12" s="502"/>
      <c r="S12" s="552"/>
      <c r="T12" s="538"/>
      <c r="U12" s="2"/>
    </row>
    <row r="13" spans="1:21" ht="45.75" customHeight="1">
      <c r="A13" s="492"/>
      <c r="B13" s="492"/>
      <c r="C13" s="492"/>
      <c r="D13" s="569"/>
      <c r="E13" s="569"/>
      <c r="F13" s="569"/>
      <c r="G13" s="569"/>
      <c r="H13" s="542"/>
      <c r="I13" s="502"/>
      <c r="J13" s="519"/>
      <c r="K13" s="522"/>
      <c r="L13" s="502"/>
      <c r="M13" s="559"/>
      <c r="N13" s="502"/>
      <c r="O13" s="503"/>
      <c r="P13" s="502"/>
      <c r="Q13" s="502"/>
      <c r="R13" s="502"/>
      <c r="S13" s="553"/>
      <c r="T13" s="539"/>
      <c r="U13" s="2"/>
    </row>
    <row r="14" spans="1:21" ht="25.5">
      <c r="A14" s="83">
        <v>1</v>
      </c>
      <c r="B14" s="84">
        <v>2</v>
      </c>
      <c r="C14" s="85">
        <v>3</v>
      </c>
      <c r="D14" s="493">
        <v>4</v>
      </c>
      <c r="E14" s="494"/>
      <c r="F14" s="494"/>
      <c r="G14" s="495"/>
      <c r="H14" s="303">
        <v>5</v>
      </c>
      <c r="I14" s="303">
        <v>6</v>
      </c>
      <c r="J14" s="303">
        <v>7</v>
      </c>
      <c r="K14" s="303">
        <v>8</v>
      </c>
      <c r="L14" s="303">
        <v>9</v>
      </c>
      <c r="M14" s="303">
        <v>10</v>
      </c>
      <c r="N14" s="303">
        <v>11</v>
      </c>
      <c r="O14" s="303">
        <v>12</v>
      </c>
      <c r="P14" s="303">
        <v>13</v>
      </c>
      <c r="Q14" s="303">
        <v>14</v>
      </c>
      <c r="R14" s="303">
        <v>15</v>
      </c>
      <c r="S14" s="303">
        <v>14</v>
      </c>
      <c r="T14" s="303">
        <v>16</v>
      </c>
      <c r="U14" s="2"/>
    </row>
    <row r="15" spans="1:21" ht="25.5">
      <c r="A15" s="21"/>
      <c r="B15" s="81"/>
      <c r="C15" s="80"/>
      <c r="D15" s="554"/>
      <c r="E15" s="555"/>
      <c r="F15" s="555"/>
      <c r="G15" s="556"/>
      <c r="H15" s="304"/>
      <c r="I15" s="304"/>
      <c r="J15" s="304"/>
      <c r="K15" s="304"/>
      <c r="L15" s="304"/>
      <c r="M15" s="304"/>
      <c r="N15" s="304"/>
      <c r="O15" s="304"/>
      <c r="P15" s="304"/>
      <c r="Q15" s="304"/>
      <c r="R15" s="304"/>
      <c r="S15" s="304"/>
      <c r="T15" s="305"/>
      <c r="U15" s="2"/>
    </row>
    <row r="16" spans="1:21" ht="29.25" customHeight="1">
      <c r="A16" s="216" t="s">
        <v>85</v>
      </c>
      <c r="B16" s="217"/>
      <c r="C16" s="218"/>
      <c r="D16" s="496" t="s">
        <v>126</v>
      </c>
      <c r="E16" s="497"/>
      <c r="F16" s="497"/>
      <c r="G16" s="498"/>
      <c r="H16" s="307">
        <f>H17</f>
        <v>88208586.17</v>
      </c>
      <c r="I16" s="307">
        <f aca="true" t="shared" si="0" ref="I16:T16">I17</f>
        <v>75792786.17</v>
      </c>
      <c r="J16" s="307">
        <f t="shared" si="0"/>
        <v>35985810</v>
      </c>
      <c r="K16" s="306">
        <f t="shared" si="0"/>
        <v>3636450</v>
      </c>
      <c r="L16" s="306">
        <f t="shared" si="0"/>
        <v>12415800</v>
      </c>
      <c r="M16" s="306">
        <f t="shared" si="0"/>
        <v>23994090</v>
      </c>
      <c r="N16" s="306">
        <f t="shared" si="0"/>
        <v>22254660</v>
      </c>
      <c r="O16" s="306">
        <f t="shared" si="0"/>
        <v>1508900</v>
      </c>
      <c r="P16" s="306">
        <f t="shared" si="0"/>
        <v>0</v>
      </c>
      <c r="Q16" s="306">
        <f t="shared" si="0"/>
        <v>0</v>
      </c>
      <c r="R16" s="306">
        <f t="shared" si="0"/>
        <v>22485190</v>
      </c>
      <c r="S16" s="307">
        <f t="shared" si="0"/>
        <v>125000</v>
      </c>
      <c r="T16" s="306">
        <f t="shared" si="0"/>
        <v>112202676.17</v>
      </c>
      <c r="U16" s="2"/>
    </row>
    <row r="17" spans="1:21" ht="29.25" customHeight="1">
      <c r="A17" s="267" t="s">
        <v>129</v>
      </c>
      <c r="B17" s="155"/>
      <c r="C17" s="156"/>
      <c r="D17" s="560" t="s">
        <v>126</v>
      </c>
      <c r="E17" s="561"/>
      <c r="F17" s="561"/>
      <c r="G17" s="562"/>
      <c r="H17" s="307">
        <f aca="true" t="shared" si="1" ref="H17:T17">H18+H23+H27+H34+H41+H43+H48+H65</f>
        <v>88208586.17</v>
      </c>
      <c r="I17" s="307">
        <f t="shared" si="1"/>
        <v>75792786.17</v>
      </c>
      <c r="J17" s="307">
        <f t="shared" si="1"/>
        <v>35985810</v>
      </c>
      <c r="K17" s="306">
        <f t="shared" si="1"/>
        <v>3636450</v>
      </c>
      <c r="L17" s="306">
        <f t="shared" si="1"/>
        <v>12415800</v>
      </c>
      <c r="M17" s="306">
        <f t="shared" si="1"/>
        <v>23994090</v>
      </c>
      <c r="N17" s="306">
        <f t="shared" si="1"/>
        <v>22254660</v>
      </c>
      <c r="O17" s="306">
        <f t="shared" si="1"/>
        <v>1508900</v>
      </c>
      <c r="P17" s="306">
        <f t="shared" si="1"/>
        <v>0</v>
      </c>
      <c r="Q17" s="306">
        <f t="shared" si="1"/>
        <v>0</v>
      </c>
      <c r="R17" s="306">
        <f t="shared" si="1"/>
        <v>22485190</v>
      </c>
      <c r="S17" s="306">
        <f t="shared" si="1"/>
        <v>125000</v>
      </c>
      <c r="T17" s="306">
        <f t="shared" si="1"/>
        <v>112202676.17</v>
      </c>
      <c r="U17" s="2"/>
    </row>
    <row r="18" spans="1:21" ht="29.25" customHeight="1">
      <c r="A18" s="225" t="s">
        <v>130</v>
      </c>
      <c r="B18" s="211" t="s">
        <v>131</v>
      </c>
      <c r="C18" s="212" t="s">
        <v>130</v>
      </c>
      <c r="D18" s="504" t="s">
        <v>132</v>
      </c>
      <c r="E18" s="505"/>
      <c r="F18" s="505"/>
      <c r="G18" s="506"/>
      <c r="H18" s="308">
        <f aca="true" t="shared" si="2" ref="H18:T18">H20+H21+H22</f>
        <v>20847900</v>
      </c>
      <c r="I18" s="308">
        <f t="shared" si="2"/>
        <v>20847900</v>
      </c>
      <c r="J18" s="308">
        <f t="shared" si="2"/>
        <v>14732000</v>
      </c>
      <c r="K18" s="308">
        <f t="shared" si="2"/>
        <v>403850</v>
      </c>
      <c r="L18" s="308">
        <f t="shared" si="2"/>
        <v>0</v>
      </c>
      <c r="M18" s="308">
        <f t="shared" si="2"/>
        <v>864000</v>
      </c>
      <c r="N18" s="308">
        <f t="shared" si="2"/>
        <v>864000</v>
      </c>
      <c r="O18" s="308">
        <f t="shared" si="2"/>
        <v>0</v>
      </c>
      <c r="P18" s="308">
        <f t="shared" si="2"/>
        <v>0</v>
      </c>
      <c r="Q18" s="308">
        <f t="shared" si="2"/>
        <v>0</v>
      </c>
      <c r="R18" s="308">
        <f t="shared" si="2"/>
        <v>864000</v>
      </c>
      <c r="S18" s="308">
        <f t="shared" si="2"/>
        <v>0</v>
      </c>
      <c r="T18" s="308">
        <f t="shared" si="2"/>
        <v>21711900</v>
      </c>
      <c r="U18" s="2"/>
    </row>
    <row r="19" spans="1:21" ht="26.25" hidden="1">
      <c r="A19" s="98"/>
      <c r="B19" s="366"/>
      <c r="C19" s="98"/>
      <c r="D19" s="75"/>
      <c r="E19" s="75"/>
      <c r="F19" s="75"/>
      <c r="G19" s="75"/>
      <c r="H19" s="302"/>
      <c r="I19" s="302"/>
      <c r="J19" s="302"/>
      <c r="K19" s="302"/>
      <c r="L19" s="302"/>
      <c r="M19" s="367">
        <f>O19+R19</f>
        <v>0</v>
      </c>
      <c r="N19" s="367"/>
      <c r="O19" s="302"/>
      <c r="P19" s="302"/>
      <c r="Q19" s="302"/>
      <c r="R19" s="302"/>
      <c r="S19" s="302"/>
      <c r="T19" s="368">
        <f>T22+T23</f>
        <v>20217636.17</v>
      </c>
      <c r="U19" s="2"/>
    </row>
    <row r="20" spans="1:21" ht="99.75" customHeight="1">
      <c r="A20" s="167" t="s">
        <v>258</v>
      </c>
      <c r="B20" s="369" t="s">
        <v>259</v>
      </c>
      <c r="C20" s="253" t="s">
        <v>86</v>
      </c>
      <c r="D20" s="483" t="s">
        <v>260</v>
      </c>
      <c r="E20" s="484"/>
      <c r="F20" s="484"/>
      <c r="G20" s="485"/>
      <c r="H20" s="302">
        <v>19960200</v>
      </c>
      <c r="I20" s="302">
        <v>19960200</v>
      </c>
      <c r="J20" s="302">
        <v>14732000</v>
      </c>
      <c r="K20" s="302">
        <v>398850</v>
      </c>
      <c r="L20" s="302"/>
      <c r="M20" s="302">
        <v>264000</v>
      </c>
      <c r="N20" s="302">
        <v>264000</v>
      </c>
      <c r="O20" s="302"/>
      <c r="P20" s="302"/>
      <c r="Q20" s="302"/>
      <c r="R20" s="302">
        <v>264000</v>
      </c>
      <c r="S20" s="302"/>
      <c r="T20" s="367">
        <f>H20+M20</f>
        <v>20224200</v>
      </c>
      <c r="U20" s="2"/>
    </row>
    <row r="21" spans="1:24" ht="75" customHeight="1" hidden="1">
      <c r="A21" s="167" t="s">
        <v>150</v>
      </c>
      <c r="B21" s="369" t="s">
        <v>151</v>
      </c>
      <c r="C21" s="253" t="s">
        <v>86</v>
      </c>
      <c r="D21" s="483" t="s">
        <v>152</v>
      </c>
      <c r="E21" s="484"/>
      <c r="F21" s="484"/>
      <c r="G21" s="485"/>
      <c r="H21" s="302"/>
      <c r="I21" s="302"/>
      <c r="J21" s="302"/>
      <c r="K21" s="302"/>
      <c r="L21" s="302"/>
      <c r="M21" s="302"/>
      <c r="N21" s="302"/>
      <c r="O21" s="302"/>
      <c r="P21" s="302"/>
      <c r="Q21" s="302"/>
      <c r="R21" s="302"/>
      <c r="S21" s="302"/>
      <c r="T21" s="367">
        <f>H21+M21</f>
        <v>0</v>
      </c>
      <c r="U21" s="2"/>
      <c r="X21" t="s">
        <v>334</v>
      </c>
    </row>
    <row r="22" spans="1:21" ht="42.75" customHeight="1">
      <c r="A22" s="167" t="s">
        <v>225</v>
      </c>
      <c r="B22" s="369" t="s">
        <v>105</v>
      </c>
      <c r="C22" s="253" t="s">
        <v>103</v>
      </c>
      <c r="D22" s="483" t="s">
        <v>226</v>
      </c>
      <c r="E22" s="484"/>
      <c r="F22" s="484"/>
      <c r="G22" s="485"/>
      <c r="H22" s="302">
        <v>887700</v>
      </c>
      <c r="I22" s="302">
        <v>887700</v>
      </c>
      <c r="J22" s="302"/>
      <c r="K22" s="302">
        <v>5000</v>
      </c>
      <c r="L22" s="302"/>
      <c r="M22" s="302">
        <v>600000</v>
      </c>
      <c r="N22" s="302">
        <v>600000</v>
      </c>
      <c r="O22" s="302"/>
      <c r="P22" s="302"/>
      <c r="Q22" s="302"/>
      <c r="R22" s="302">
        <v>600000</v>
      </c>
      <c r="S22" s="302"/>
      <c r="T22" s="367">
        <f>H22+M22</f>
        <v>1487700</v>
      </c>
      <c r="U22" s="2"/>
    </row>
    <row r="23" spans="1:21" ht="25.5">
      <c r="A23" s="213" t="s">
        <v>130</v>
      </c>
      <c r="B23" s="214" t="s">
        <v>133</v>
      </c>
      <c r="C23" s="215" t="s">
        <v>130</v>
      </c>
      <c r="D23" s="504" t="s">
        <v>134</v>
      </c>
      <c r="E23" s="505"/>
      <c r="F23" s="505"/>
      <c r="G23" s="506"/>
      <c r="H23" s="309">
        <f>SUM(H24:H26)</f>
        <v>17418816.17</v>
      </c>
      <c r="I23" s="309">
        <f aca="true" t="shared" si="3" ref="I23:T23">SUM(I24:I26)</f>
        <v>17418816.17</v>
      </c>
      <c r="J23" s="309">
        <f t="shared" si="3"/>
        <v>11318810</v>
      </c>
      <c r="K23" s="309">
        <f t="shared" si="3"/>
        <v>1797280</v>
      </c>
      <c r="L23" s="309">
        <f t="shared" si="3"/>
        <v>0</v>
      </c>
      <c r="M23" s="309">
        <f t="shared" si="3"/>
        <v>1311120</v>
      </c>
      <c r="N23" s="309">
        <f t="shared" si="3"/>
        <v>211120</v>
      </c>
      <c r="O23" s="309">
        <f t="shared" si="3"/>
        <v>1100000</v>
      </c>
      <c r="P23" s="309">
        <f t="shared" si="3"/>
        <v>0</v>
      </c>
      <c r="Q23" s="309">
        <f t="shared" si="3"/>
        <v>0</v>
      </c>
      <c r="R23" s="309">
        <f t="shared" si="3"/>
        <v>211120</v>
      </c>
      <c r="S23" s="309">
        <f t="shared" si="3"/>
        <v>125000</v>
      </c>
      <c r="T23" s="309">
        <f t="shared" si="3"/>
        <v>18729936.17</v>
      </c>
      <c r="U23" s="2"/>
    </row>
    <row r="24" spans="1:21" ht="25.5" customHeight="1">
      <c r="A24" s="167" t="s">
        <v>87</v>
      </c>
      <c r="B24" s="369" t="s">
        <v>88</v>
      </c>
      <c r="C24" s="253" t="s">
        <v>89</v>
      </c>
      <c r="D24" s="507" t="s">
        <v>153</v>
      </c>
      <c r="E24" s="508"/>
      <c r="F24" s="508"/>
      <c r="G24" s="509"/>
      <c r="H24" s="302">
        <v>17376290</v>
      </c>
      <c r="I24" s="302">
        <v>17376290</v>
      </c>
      <c r="J24" s="302">
        <v>11282400</v>
      </c>
      <c r="K24" s="302">
        <v>1797280</v>
      </c>
      <c r="L24" s="302"/>
      <c r="M24" s="302">
        <v>1243500</v>
      </c>
      <c r="N24" s="302">
        <v>143500</v>
      </c>
      <c r="O24" s="302">
        <v>1100000</v>
      </c>
      <c r="P24" s="302"/>
      <c r="Q24" s="302"/>
      <c r="R24" s="302">
        <v>143500</v>
      </c>
      <c r="S24" s="302">
        <v>125000</v>
      </c>
      <c r="T24" s="367">
        <f>H24+M24</f>
        <v>18619790</v>
      </c>
      <c r="U24" s="2"/>
    </row>
    <row r="25" spans="1:21" ht="78" customHeight="1">
      <c r="A25" s="167" t="s">
        <v>510</v>
      </c>
      <c r="B25" s="369" t="s">
        <v>511</v>
      </c>
      <c r="C25" s="253" t="s">
        <v>119</v>
      </c>
      <c r="D25" s="477" t="s">
        <v>512</v>
      </c>
      <c r="E25" s="478"/>
      <c r="F25" s="478"/>
      <c r="G25" s="479"/>
      <c r="H25" s="302">
        <v>31000</v>
      </c>
      <c r="I25" s="302">
        <v>31000</v>
      </c>
      <c r="J25" s="302">
        <v>25410</v>
      </c>
      <c r="K25" s="302"/>
      <c r="L25" s="302"/>
      <c r="M25" s="302">
        <v>67620</v>
      </c>
      <c r="N25" s="302">
        <v>67620</v>
      </c>
      <c r="O25" s="302"/>
      <c r="P25" s="302"/>
      <c r="Q25" s="302"/>
      <c r="R25" s="302">
        <v>67620</v>
      </c>
      <c r="S25" s="302"/>
      <c r="T25" s="367">
        <f>H25+M25</f>
        <v>98620</v>
      </c>
      <c r="U25" s="2"/>
    </row>
    <row r="26" spans="1:20" s="157" customFormat="1" ht="60" customHeight="1">
      <c r="A26" s="167" t="s">
        <v>490</v>
      </c>
      <c r="B26" s="369" t="s">
        <v>491</v>
      </c>
      <c r="C26" s="253" t="s">
        <v>119</v>
      </c>
      <c r="D26" s="477" t="s">
        <v>492</v>
      </c>
      <c r="E26" s="478"/>
      <c r="F26" s="478"/>
      <c r="G26" s="479"/>
      <c r="H26" s="302">
        <v>11526.17</v>
      </c>
      <c r="I26" s="302">
        <v>11526.17</v>
      </c>
      <c r="J26" s="302">
        <v>11000</v>
      </c>
      <c r="K26" s="302"/>
      <c r="L26" s="302"/>
      <c r="M26" s="302"/>
      <c r="N26" s="302"/>
      <c r="O26" s="302"/>
      <c r="P26" s="302"/>
      <c r="Q26" s="302"/>
      <c r="R26" s="302"/>
      <c r="S26" s="175"/>
      <c r="T26" s="370">
        <f>H26+M26</f>
        <v>11526.17</v>
      </c>
    </row>
    <row r="27" spans="1:21" ht="25.5" customHeight="1">
      <c r="A27" s="228" t="s">
        <v>130</v>
      </c>
      <c r="B27" s="353" t="s">
        <v>281</v>
      </c>
      <c r="C27" s="229" t="s">
        <v>130</v>
      </c>
      <c r="D27" s="499" t="s">
        <v>282</v>
      </c>
      <c r="E27" s="500"/>
      <c r="F27" s="500"/>
      <c r="G27" s="501"/>
      <c r="H27" s="312">
        <f aca="true" t="shared" si="4" ref="H27:T27">H28+H29+H30+H33</f>
        <v>7257100</v>
      </c>
      <c r="I27" s="312">
        <f t="shared" si="4"/>
        <v>7257100</v>
      </c>
      <c r="J27" s="312">
        <f t="shared" si="4"/>
        <v>0</v>
      </c>
      <c r="K27" s="312">
        <f t="shared" si="4"/>
        <v>0</v>
      </c>
      <c r="L27" s="312">
        <f t="shared" si="4"/>
        <v>0</v>
      </c>
      <c r="M27" s="312">
        <f t="shared" si="4"/>
        <v>770650</v>
      </c>
      <c r="N27" s="312">
        <f t="shared" si="4"/>
        <v>770650</v>
      </c>
      <c r="O27" s="312">
        <f t="shared" si="4"/>
        <v>0</v>
      </c>
      <c r="P27" s="312">
        <f t="shared" si="4"/>
        <v>0</v>
      </c>
      <c r="Q27" s="312">
        <f t="shared" si="4"/>
        <v>0</v>
      </c>
      <c r="R27" s="312">
        <f t="shared" si="4"/>
        <v>770650</v>
      </c>
      <c r="S27" s="312">
        <f t="shared" si="4"/>
        <v>0</v>
      </c>
      <c r="T27" s="312">
        <f t="shared" si="4"/>
        <v>8027750</v>
      </c>
      <c r="U27" s="2"/>
    </row>
    <row r="28" spans="1:21" ht="49.5" customHeight="1">
      <c r="A28" s="167" t="s">
        <v>364</v>
      </c>
      <c r="B28" s="369" t="s">
        <v>365</v>
      </c>
      <c r="C28" s="253" t="s">
        <v>366</v>
      </c>
      <c r="D28" s="510" t="s">
        <v>392</v>
      </c>
      <c r="E28" s="511"/>
      <c r="F28" s="511"/>
      <c r="G28" s="512"/>
      <c r="H28" s="302">
        <v>4802500</v>
      </c>
      <c r="I28" s="302">
        <v>4802500</v>
      </c>
      <c r="J28" s="302"/>
      <c r="K28" s="302"/>
      <c r="L28" s="302"/>
      <c r="M28" s="302">
        <v>221200</v>
      </c>
      <c r="N28" s="302">
        <v>221200</v>
      </c>
      <c r="O28" s="302"/>
      <c r="P28" s="302"/>
      <c r="Q28" s="302"/>
      <c r="R28" s="302">
        <v>221200</v>
      </c>
      <c r="S28" s="302"/>
      <c r="T28" s="367">
        <f aca="true" t="shared" si="5" ref="T28:T33">H28+M28</f>
        <v>5023700</v>
      </c>
      <c r="U28" s="2"/>
    </row>
    <row r="29" spans="1:21" ht="69" customHeight="1">
      <c r="A29" s="167" t="s">
        <v>283</v>
      </c>
      <c r="B29" s="369" t="s">
        <v>284</v>
      </c>
      <c r="C29" s="253" t="s">
        <v>285</v>
      </c>
      <c r="D29" s="483" t="s">
        <v>286</v>
      </c>
      <c r="E29" s="484"/>
      <c r="F29" s="484"/>
      <c r="G29" s="485"/>
      <c r="H29" s="302">
        <v>1509500</v>
      </c>
      <c r="I29" s="302">
        <v>1509500</v>
      </c>
      <c r="J29" s="302"/>
      <c r="K29" s="302"/>
      <c r="L29" s="302"/>
      <c r="M29" s="302"/>
      <c r="N29" s="302"/>
      <c r="O29" s="302"/>
      <c r="P29" s="302"/>
      <c r="Q29" s="302"/>
      <c r="R29" s="302"/>
      <c r="S29" s="302"/>
      <c r="T29" s="367">
        <f t="shared" si="5"/>
        <v>1509500</v>
      </c>
      <c r="U29" s="2"/>
    </row>
    <row r="30" spans="1:21" ht="69" customHeight="1">
      <c r="A30" s="167" t="s">
        <v>368</v>
      </c>
      <c r="B30" s="369" t="s">
        <v>369</v>
      </c>
      <c r="C30" s="253" t="s">
        <v>370</v>
      </c>
      <c r="D30" s="483" t="s">
        <v>371</v>
      </c>
      <c r="E30" s="484"/>
      <c r="F30" s="484"/>
      <c r="G30" s="485"/>
      <c r="H30" s="302">
        <f aca="true" t="shared" si="6" ref="H30:S30">H31+H32</f>
        <v>892600</v>
      </c>
      <c r="I30" s="302">
        <f t="shared" si="6"/>
        <v>892600</v>
      </c>
      <c r="J30" s="302">
        <f t="shared" si="6"/>
        <v>0</v>
      </c>
      <c r="K30" s="302">
        <f t="shared" si="6"/>
        <v>0</v>
      </c>
      <c r="L30" s="302">
        <f t="shared" si="6"/>
        <v>0</v>
      </c>
      <c r="M30" s="302">
        <f t="shared" si="6"/>
        <v>0</v>
      </c>
      <c r="N30" s="302">
        <f t="shared" si="6"/>
        <v>0</v>
      </c>
      <c r="O30" s="302">
        <f t="shared" si="6"/>
        <v>0</v>
      </c>
      <c r="P30" s="302">
        <f t="shared" si="6"/>
        <v>0</v>
      </c>
      <c r="Q30" s="302">
        <f t="shared" si="6"/>
        <v>0</v>
      </c>
      <c r="R30" s="302">
        <f t="shared" si="6"/>
        <v>0</v>
      </c>
      <c r="S30" s="302">
        <f t="shared" si="6"/>
        <v>0</v>
      </c>
      <c r="T30" s="367">
        <f t="shared" si="5"/>
        <v>892600</v>
      </c>
      <c r="U30" s="2"/>
    </row>
    <row r="31" spans="1:21" ht="57" customHeight="1">
      <c r="A31" s="98"/>
      <c r="B31" s="366"/>
      <c r="C31" s="371"/>
      <c r="D31" s="483" t="s">
        <v>371</v>
      </c>
      <c r="E31" s="484"/>
      <c r="F31" s="484"/>
      <c r="G31" s="485"/>
      <c r="H31" s="302">
        <v>200000</v>
      </c>
      <c r="I31" s="302">
        <v>200000</v>
      </c>
      <c r="J31" s="302"/>
      <c r="K31" s="302"/>
      <c r="L31" s="302"/>
      <c r="M31" s="302"/>
      <c r="N31" s="302"/>
      <c r="O31" s="302"/>
      <c r="P31" s="302"/>
      <c r="Q31" s="302"/>
      <c r="R31" s="302"/>
      <c r="S31" s="302"/>
      <c r="T31" s="367">
        <f t="shared" si="5"/>
        <v>200000</v>
      </c>
      <c r="U31" s="2"/>
    </row>
    <row r="32" spans="1:21" ht="81" customHeight="1">
      <c r="A32" s="98"/>
      <c r="B32" s="286"/>
      <c r="C32" s="287"/>
      <c r="D32" s="523" t="s">
        <v>395</v>
      </c>
      <c r="E32" s="524"/>
      <c r="F32" s="524"/>
      <c r="G32" s="525"/>
      <c r="H32" s="310">
        <v>692600</v>
      </c>
      <c r="I32" s="310">
        <v>692600</v>
      </c>
      <c r="J32" s="310"/>
      <c r="K32" s="310"/>
      <c r="L32" s="310"/>
      <c r="M32" s="310"/>
      <c r="N32" s="310"/>
      <c r="O32" s="310"/>
      <c r="P32" s="310"/>
      <c r="Q32" s="310"/>
      <c r="R32" s="310"/>
      <c r="S32" s="310"/>
      <c r="T32" s="311">
        <f t="shared" si="5"/>
        <v>692600</v>
      </c>
      <c r="U32" s="2"/>
    </row>
    <row r="33" spans="1:21" ht="48" customHeight="1">
      <c r="A33" s="98" t="s">
        <v>367</v>
      </c>
      <c r="B33" s="366" t="s">
        <v>372</v>
      </c>
      <c r="C33" s="371" t="s">
        <v>370</v>
      </c>
      <c r="D33" s="483" t="s">
        <v>373</v>
      </c>
      <c r="E33" s="484"/>
      <c r="F33" s="484"/>
      <c r="G33" s="485"/>
      <c r="H33" s="302">
        <v>52500</v>
      </c>
      <c r="I33" s="302">
        <v>52500</v>
      </c>
      <c r="J33" s="302"/>
      <c r="K33" s="302"/>
      <c r="L33" s="302"/>
      <c r="M33" s="302">
        <v>549450</v>
      </c>
      <c r="N33" s="302">
        <v>549450</v>
      </c>
      <c r="O33" s="302"/>
      <c r="P33" s="302"/>
      <c r="Q33" s="302"/>
      <c r="R33" s="302">
        <v>549450</v>
      </c>
      <c r="S33" s="302"/>
      <c r="T33" s="367">
        <f t="shared" si="5"/>
        <v>601950</v>
      </c>
      <c r="U33" s="2"/>
    </row>
    <row r="34" spans="1:21" ht="49.5" customHeight="1">
      <c r="A34" s="210" t="s">
        <v>130</v>
      </c>
      <c r="B34" s="211" t="s">
        <v>135</v>
      </c>
      <c r="C34" s="212" t="s">
        <v>130</v>
      </c>
      <c r="D34" s="486" t="s">
        <v>136</v>
      </c>
      <c r="E34" s="487"/>
      <c r="F34" s="487"/>
      <c r="G34" s="488"/>
      <c r="H34" s="309">
        <f>SUM(H35:H40)</f>
        <v>13885720</v>
      </c>
      <c r="I34" s="309">
        <f aca="true" t="shared" si="7" ref="I34:T34">SUM(I35:I40)</f>
        <v>13885720</v>
      </c>
      <c r="J34" s="309">
        <f t="shared" si="7"/>
        <v>9935000</v>
      </c>
      <c r="K34" s="309">
        <f t="shared" si="7"/>
        <v>268220</v>
      </c>
      <c r="L34" s="309">
        <f t="shared" si="7"/>
        <v>0</v>
      </c>
      <c r="M34" s="309">
        <f t="shared" si="7"/>
        <v>30300</v>
      </c>
      <c r="N34" s="309">
        <f t="shared" si="7"/>
        <v>30300</v>
      </c>
      <c r="O34" s="309">
        <f t="shared" si="7"/>
        <v>0</v>
      </c>
      <c r="P34" s="309">
        <f t="shared" si="7"/>
        <v>0</v>
      </c>
      <c r="Q34" s="309">
        <f t="shared" si="7"/>
        <v>0</v>
      </c>
      <c r="R34" s="309">
        <f t="shared" si="7"/>
        <v>30300</v>
      </c>
      <c r="S34" s="309">
        <f t="shared" si="7"/>
        <v>0</v>
      </c>
      <c r="T34" s="309">
        <f t="shared" si="7"/>
        <v>13916020</v>
      </c>
      <c r="U34" s="2"/>
    </row>
    <row r="35" spans="1:21" ht="49.5" customHeight="1">
      <c r="A35" s="167" t="s">
        <v>465</v>
      </c>
      <c r="B35" s="369" t="s">
        <v>466</v>
      </c>
      <c r="C35" s="253" t="s">
        <v>467</v>
      </c>
      <c r="D35" s="483" t="s">
        <v>468</v>
      </c>
      <c r="E35" s="484"/>
      <c r="F35" s="484"/>
      <c r="G35" s="485"/>
      <c r="H35" s="302">
        <v>206500</v>
      </c>
      <c r="I35" s="302">
        <v>206500</v>
      </c>
      <c r="J35" s="302"/>
      <c r="K35" s="302"/>
      <c r="L35" s="302"/>
      <c r="M35" s="302"/>
      <c r="N35" s="302"/>
      <c r="O35" s="302"/>
      <c r="P35" s="302"/>
      <c r="Q35" s="302"/>
      <c r="R35" s="302"/>
      <c r="S35" s="302"/>
      <c r="T35" s="367">
        <f aca="true" t="shared" si="8" ref="T35:T40">H35+M35</f>
        <v>206500</v>
      </c>
      <c r="U35" s="2"/>
    </row>
    <row r="36" spans="1:21" ht="49.5" customHeight="1">
      <c r="A36" s="167" t="s">
        <v>381</v>
      </c>
      <c r="B36" s="369" t="s">
        <v>382</v>
      </c>
      <c r="C36" s="253" t="s">
        <v>378</v>
      </c>
      <c r="D36" s="483" t="s">
        <v>383</v>
      </c>
      <c r="E36" s="484"/>
      <c r="F36" s="484"/>
      <c r="G36" s="485"/>
      <c r="H36" s="302">
        <v>856500</v>
      </c>
      <c r="I36" s="302">
        <v>856500</v>
      </c>
      <c r="J36" s="302">
        <v>535000</v>
      </c>
      <c r="K36" s="302">
        <v>80800</v>
      </c>
      <c r="L36" s="302"/>
      <c r="M36" s="398">
        <v>30300</v>
      </c>
      <c r="N36" s="302">
        <v>30300</v>
      </c>
      <c r="O36" s="302"/>
      <c r="P36" s="302"/>
      <c r="Q36" s="302"/>
      <c r="R36" s="302">
        <v>30300</v>
      </c>
      <c r="S36" s="367"/>
      <c r="T36" s="367">
        <f t="shared" si="8"/>
        <v>886800</v>
      </c>
      <c r="U36" s="2"/>
    </row>
    <row r="37" spans="1:21" ht="84" customHeight="1">
      <c r="A37" s="167" t="s">
        <v>497</v>
      </c>
      <c r="B37" s="369" t="s">
        <v>498</v>
      </c>
      <c r="C37" s="253" t="s">
        <v>88</v>
      </c>
      <c r="D37" s="483" t="s">
        <v>499</v>
      </c>
      <c r="E37" s="484"/>
      <c r="F37" s="484"/>
      <c r="G37" s="485"/>
      <c r="H37" s="302">
        <v>100000</v>
      </c>
      <c r="I37" s="302">
        <v>100000</v>
      </c>
      <c r="J37" s="302"/>
      <c r="K37" s="302"/>
      <c r="L37" s="302"/>
      <c r="M37" s="302"/>
      <c r="N37" s="302"/>
      <c r="O37" s="302"/>
      <c r="P37" s="302"/>
      <c r="Q37" s="302"/>
      <c r="R37" s="302"/>
      <c r="S37" s="367"/>
      <c r="T37" s="367">
        <f t="shared" si="8"/>
        <v>100000</v>
      </c>
      <c r="U37" s="2"/>
    </row>
    <row r="38" spans="1:21" ht="81" customHeight="1">
      <c r="A38" s="167" t="s">
        <v>154</v>
      </c>
      <c r="B38" s="369" t="s">
        <v>155</v>
      </c>
      <c r="C38" s="253" t="s">
        <v>93</v>
      </c>
      <c r="D38" s="483" t="s">
        <v>445</v>
      </c>
      <c r="E38" s="484"/>
      <c r="F38" s="484"/>
      <c r="G38" s="485"/>
      <c r="H38" s="302">
        <v>331300</v>
      </c>
      <c r="I38" s="302">
        <v>331300</v>
      </c>
      <c r="J38" s="302"/>
      <c r="K38" s="302"/>
      <c r="L38" s="302"/>
      <c r="M38" s="302"/>
      <c r="N38" s="302"/>
      <c r="O38" s="302"/>
      <c r="P38" s="302"/>
      <c r="Q38" s="302"/>
      <c r="R38" s="302"/>
      <c r="S38" s="302"/>
      <c r="T38" s="367">
        <f t="shared" si="8"/>
        <v>331300</v>
      </c>
      <c r="U38" s="6"/>
    </row>
    <row r="39" spans="1:21" ht="56.25" customHeight="1">
      <c r="A39" s="167" t="s">
        <v>328</v>
      </c>
      <c r="B39" s="369" t="s">
        <v>296</v>
      </c>
      <c r="C39" s="253" t="s">
        <v>94</v>
      </c>
      <c r="D39" s="483" t="s">
        <v>297</v>
      </c>
      <c r="E39" s="484"/>
      <c r="F39" s="484"/>
      <c r="G39" s="485"/>
      <c r="H39" s="313">
        <v>12091420</v>
      </c>
      <c r="I39" s="313">
        <v>12091420</v>
      </c>
      <c r="J39" s="313">
        <v>9400000</v>
      </c>
      <c r="K39" s="313">
        <v>187420</v>
      </c>
      <c r="L39" s="302"/>
      <c r="M39" s="302"/>
      <c r="N39" s="302"/>
      <c r="O39" s="302"/>
      <c r="P39" s="302"/>
      <c r="Q39" s="302"/>
      <c r="R39" s="302"/>
      <c r="S39" s="302"/>
      <c r="T39" s="367">
        <f t="shared" si="8"/>
        <v>12091420</v>
      </c>
      <c r="U39" s="6"/>
    </row>
    <row r="40" spans="1:21" ht="41.25" customHeight="1">
      <c r="A40" s="167" t="s">
        <v>157</v>
      </c>
      <c r="B40" s="369" t="s">
        <v>158</v>
      </c>
      <c r="C40" s="253" t="s">
        <v>94</v>
      </c>
      <c r="D40" s="483" t="s">
        <v>159</v>
      </c>
      <c r="E40" s="484"/>
      <c r="F40" s="484"/>
      <c r="G40" s="485"/>
      <c r="H40" s="372">
        <v>300000</v>
      </c>
      <c r="I40" s="372">
        <v>300000</v>
      </c>
      <c r="J40" s="373"/>
      <c r="K40" s="373"/>
      <c r="L40" s="373"/>
      <c r="M40" s="372"/>
      <c r="N40" s="372"/>
      <c r="O40" s="372"/>
      <c r="P40" s="372"/>
      <c r="Q40" s="372"/>
      <c r="R40" s="372"/>
      <c r="S40" s="372"/>
      <c r="T40" s="367">
        <f t="shared" si="8"/>
        <v>300000</v>
      </c>
      <c r="U40" s="2"/>
    </row>
    <row r="41" spans="1:21" ht="41.25" customHeight="1" hidden="1">
      <c r="A41" s="210" t="s">
        <v>130</v>
      </c>
      <c r="B41" s="219" t="s">
        <v>375</v>
      </c>
      <c r="C41" s="212" t="s">
        <v>130</v>
      </c>
      <c r="D41" s="486" t="s">
        <v>140</v>
      </c>
      <c r="E41" s="487"/>
      <c r="F41" s="487"/>
      <c r="G41" s="488"/>
      <c r="H41" s="314">
        <f>H42</f>
        <v>0</v>
      </c>
      <c r="I41" s="314">
        <f aca="true" t="shared" si="9" ref="I41:T41">I42</f>
        <v>0</v>
      </c>
      <c r="J41" s="314">
        <f t="shared" si="9"/>
        <v>0</v>
      </c>
      <c r="K41" s="314">
        <f t="shared" si="9"/>
        <v>0</v>
      </c>
      <c r="L41" s="314">
        <f t="shared" si="9"/>
        <v>0</v>
      </c>
      <c r="M41" s="314">
        <f t="shared" si="9"/>
        <v>0</v>
      </c>
      <c r="N41" s="314">
        <f t="shared" si="9"/>
        <v>0</v>
      </c>
      <c r="O41" s="314">
        <f t="shared" si="9"/>
        <v>0</v>
      </c>
      <c r="P41" s="314">
        <f t="shared" si="9"/>
        <v>0</v>
      </c>
      <c r="Q41" s="314">
        <f t="shared" si="9"/>
        <v>0</v>
      </c>
      <c r="R41" s="314">
        <f t="shared" si="9"/>
        <v>0</v>
      </c>
      <c r="S41" s="315">
        <f t="shared" si="9"/>
        <v>0</v>
      </c>
      <c r="T41" s="314">
        <f t="shared" si="9"/>
        <v>0</v>
      </c>
      <c r="U41" s="2"/>
    </row>
    <row r="42" spans="1:21" ht="56.25" customHeight="1" hidden="1">
      <c r="A42" s="98" t="s">
        <v>376</v>
      </c>
      <c r="B42" s="374" t="s">
        <v>278</v>
      </c>
      <c r="C42" s="371" t="s">
        <v>96</v>
      </c>
      <c r="D42" s="483" t="s">
        <v>206</v>
      </c>
      <c r="E42" s="484"/>
      <c r="F42" s="484"/>
      <c r="G42" s="485"/>
      <c r="H42" s="372"/>
      <c r="I42" s="372"/>
      <c r="J42" s="372"/>
      <c r="K42" s="373"/>
      <c r="L42" s="373"/>
      <c r="M42" s="372"/>
      <c r="N42" s="372"/>
      <c r="O42" s="372"/>
      <c r="P42" s="372"/>
      <c r="Q42" s="372"/>
      <c r="R42" s="372"/>
      <c r="S42" s="372"/>
      <c r="T42" s="302">
        <f>H42+M42</f>
        <v>0</v>
      </c>
      <c r="U42" s="2"/>
    </row>
    <row r="43" spans="1:21" ht="41.25" customHeight="1">
      <c r="A43" s="210" t="s">
        <v>130</v>
      </c>
      <c r="B43" s="219" t="s">
        <v>138</v>
      </c>
      <c r="C43" s="212" t="s">
        <v>130</v>
      </c>
      <c r="D43" s="486" t="s">
        <v>139</v>
      </c>
      <c r="E43" s="487"/>
      <c r="F43" s="487"/>
      <c r="G43" s="488"/>
      <c r="H43" s="308">
        <f>H44+H45+H46+H47</f>
        <v>18042450</v>
      </c>
      <c r="I43" s="308">
        <f>I44+I45+I46+I47</f>
        <v>6000650</v>
      </c>
      <c r="J43" s="308">
        <f aca="true" t="shared" si="10" ref="J43:T43">J44+J45+J46+J47</f>
        <v>0</v>
      </c>
      <c r="K43" s="308">
        <f t="shared" si="10"/>
        <v>1167100</v>
      </c>
      <c r="L43" s="308">
        <f t="shared" si="10"/>
        <v>12041800</v>
      </c>
      <c r="M43" s="308">
        <f t="shared" si="10"/>
        <v>738950</v>
      </c>
      <c r="N43" s="308">
        <f t="shared" si="10"/>
        <v>738950</v>
      </c>
      <c r="O43" s="308">
        <f t="shared" si="10"/>
        <v>0</v>
      </c>
      <c r="P43" s="308">
        <f t="shared" si="10"/>
        <v>0</v>
      </c>
      <c r="Q43" s="308">
        <f t="shared" si="10"/>
        <v>0</v>
      </c>
      <c r="R43" s="308">
        <f t="shared" si="10"/>
        <v>738950</v>
      </c>
      <c r="S43" s="308">
        <f t="shared" si="10"/>
        <v>0</v>
      </c>
      <c r="T43" s="308">
        <f t="shared" si="10"/>
        <v>18781400</v>
      </c>
      <c r="U43" s="375"/>
    </row>
    <row r="44" spans="1:21" ht="46.5" customHeight="1">
      <c r="A44" s="167" t="s">
        <v>339</v>
      </c>
      <c r="B44" s="376" t="s">
        <v>340</v>
      </c>
      <c r="C44" s="253" t="s">
        <v>164</v>
      </c>
      <c r="D44" s="480" t="s">
        <v>341</v>
      </c>
      <c r="E44" s="481"/>
      <c r="F44" s="481"/>
      <c r="G44" s="482"/>
      <c r="H44" s="377">
        <v>140000</v>
      </c>
      <c r="I44" s="377"/>
      <c r="J44" s="378"/>
      <c r="K44" s="378"/>
      <c r="L44" s="378" t="s">
        <v>514</v>
      </c>
      <c r="M44" s="378"/>
      <c r="N44" s="378"/>
      <c r="O44" s="378"/>
      <c r="P44" s="378"/>
      <c r="Q44" s="378"/>
      <c r="R44" s="378"/>
      <c r="S44" s="378">
        <f>S45</f>
        <v>0</v>
      </c>
      <c r="T44" s="367">
        <f>H44+M44</f>
        <v>140000</v>
      </c>
      <c r="U44" s="2"/>
    </row>
    <row r="45" spans="1:21" s="162" customFormat="1" ht="54" customHeight="1" hidden="1">
      <c r="A45" s="167" t="s">
        <v>264</v>
      </c>
      <c r="B45" s="376" t="s">
        <v>265</v>
      </c>
      <c r="C45" s="253" t="s">
        <v>95</v>
      </c>
      <c r="D45" s="480" t="s">
        <v>266</v>
      </c>
      <c r="E45" s="481"/>
      <c r="F45" s="481"/>
      <c r="G45" s="482"/>
      <c r="H45" s="377"/>
      <c r="I45" s="377"/>
      <c r="J45" s="379"/>
      <c r="K45" s="379"/>
      <c r="L45" s="379"/>
      <c r="M45" s="379"/>
      <c r="N45" s="379"/>
      <c r="O45" s="379"/>
      <c r="P45" s="379"/>
      <c r="Q45" s="378"/>
      <c r="R45" s="379"/>
      <c r="S45" s="378"/>
      <c r="T45" s="302">
        <f>H45+M45</f>
        <v>0</v>
      </c>
      <c r="U45" s="161"/>
    </row>
    <row r="46" spans="1:21" ht="80.25" customHeight="1">
      <c r="A46" s="167" t="s">
        <v>163</v>
      </c>
      <c r="B46" s="376" t="s">
        <v>164</v>
      </c>
      <c r="C46" s="253" t="s">
        <v>95</v>
      </c>
      <c r="D46" s="480" t="s">
        <v>165</v>
      </c>
      <c r="E46" s="481"/>
      <c r="F46" s="481"/>
      <c r="G46" s="482"/>
      <c r="H46" s="377">
        <v>11901800</v>
      </c>
      <c r="I46" s="380"/>
      <c r="J46" s="378"/>
      <c r="K46" s="378"/>
      <c r="L46" s="381">
        <v>11901800</v>
      </c>
      <c r="M46" s="378"/>
      <c r="N46" s="378"/>
      <c r="O46" s="378"/>
      <c r="P46" s="378"/>
      <c r="Q46" s="378"/>
      <c r="R46" s="378"/>
      <c r="S46" s="378"/>
      <c r="T46" s="367">
        <f>H46+M46</f>
        <v>11901800</v>
      </c>
      <c r="U46" s="2"/>
    </row>
    <row r="47" spans="1:21" ht="48" customHeight="1">
      <c r="A47" s="167" t="s">
        <v>160</v>
      </c>
      <c r="B47" s="376" t="s">
        <v>161</v>
      </c>
      <c r="C47" s="253" t="s">
        <v>95</v>
      </c>
      <c r="D47" s="480" t="s">
        <v>162</v>
      </c>
      <c r="E47" s="481"/>
      <c r="F47" s="481"/>
      <c r="G47" s="482"/>
      <c r="H47" s="377">
        <v>6000650</v>
      </c>
      <c r="I47" s="377">
        <v>6000650</v>
      </c>
      <c r="J47" s="379"/>
      <c r="K47" s="377">
        <v>1167100</v>
      </c>
      <c r="L47" s="379"/>
      <c r="M47" s="377">
        <v>738950</v>
      </c>
      <c r="N47" s="377">
        <v>738950</v>
      </c>
      <c r="O47" s="379"/>
      <c r="P47" s="379"/>
      <c r="Q47" s="379"/>
      <c r="R47" s="377">
        <v>738950</v>
      </c>
      <c r="S47" s="378"/>
      <c r="T47" s="367">
        <f>H47+M47</f>
        <v>6739600</v>
      </c>
      <c r="U47" s="2"/>
    </row>
    <row r="48" spans="1:21" s="1" customFormat="1" ht="53.25" customHeight="1">
      <c r="A48" s="210" t="s">
        <v>130</v>
      </c>
      <c r="B48" s="219" t="s">
        <v>166</v>
      </c>
      <c r="C48" s="212" t="s">
        <v>130</v>
      </c>
      <c r="D48" s="486" t="s">
        <v>167</v>
      </c>
      <c r="E48" s="487"/>
      <c r="F48" s="487"/>
      <c r="G48" s="488"/>
      <c r="H48" s="314">
        <f aca="true" t="shared" si="11" ref="H48:T48">SUM(H49:H64)</f>
        <v>10495050</v>
      </c>
      <c r="I48" s="314">
        <f t="shared" si="11"/>
        <v>10121050</v>
      </c>
      <c r="J48" s="314">
        <f t="shared" si="11"/>
        <v>0</v>
      </c>
      <c r="K48" s="314">
        <f t="shared" si="11"/>
        <v>0</v>
      </c>
      <c r="L48" s="314">
        <f t="shared" si="11"/>
        <v>374000</v>
      </c>
      <c r="M48" s="314">
        <f t="shared" si="11"/>
        <v>19823494</v>
      </c>
      <c r="N48" s="314">
        <f t="shared" si="11"/>
        <v>19639640</v>
      </c>
      <c r="O48" s="314">
        <f t="shared" si="11"/>
        <v>99900</v>
      </c>
      <c r="P48" s="314">
        <f t="shared" si="11"/>
        <v>0</v>
      </c>
      <c r="Q48" s="314">
        <f t="shared" si="11"/>
        <v>0</v>
      </c>
      <c r="R48" s="314">
        <f t="shared" si="11"/>
        <v>19723594</v>
      </c>
      <c r="S48" s="314">
        <f t="shared" si="11"/>
        <v>0</v>
      </c>
      <c r="T48" s="314">
        <f t="shared" si="11"/>
        <v>30318544</v>
      </c>
      <c r="U48" s="3"/>
    </row>
    <row r="49" spans="1:21" ht="54" customHeight="1">
      <c r="A49" s="167" t="s">
        <v>168</v>
      </c>
      <c r="B49" s="376" t="s">
        <v>169</v>
      </c>
      <c r="C49" s="167" t="s">
        <v>101</v>
      </c>
      <c r="D49" s="483" t="s">
        <v>170</v>
      </c>
      <c r="E49" s="484"/>
      <c r="F49" s="484"/>
      <c r="G49" s="485"/>
      <c r="H49" s="372">
        <v>80000</v>
      </c>
      <c r="I49" s="372">
        <v>30000</v>
      </c>
      <c r="J49" s="372"/>
      <c r="K49" s="372"/>
      <c r="L49" s="372">
        <v>50000</v>
      </c>
      <c r="M49" s="302">
        <v>49900</v>
      </c>
      <c r="N49" s="399"/>
      <c r="O49" s="372">
        <v>49900</v>
      </c>
      <c r="P49" s="372"/>
      <c r="Q49" s="372"/>
      <c r="R49" s="302"/>
      <c r="S49" s="373"/>
      <c r="T49" s="367">
        <f>H49+M49</f>
        <v>129900</v>
      </c>
      <c r="U49" s="2"/>
    </row>
    <row r="50" spans="1:21" ht="54" customHeight="1">
      <c r="A50" s="167" t="s">
        <v>248</v>
      </c>
      <c r="B50" s="376" t="s">
        <v>246</v>
      </c>
      <c r="C50" s="167" t="s">
        <v>99</v>
      </c>
      <c r="D50" s="483" t="s">
        <v>175</v>
      </c>
      <c r="E50" s="484"/>
      <c r="F50" s="484"/>
      <c r="G50" s="485"/>
      <c r="H50" s="372"/>
      <c r="I50" s="372"/>
      <c r="J50" s="372"/>
      <c r="K50" s="372"/>
      <c r="L50" s="372"/>
      <c r="M50" s="302">
        <v>4317290</v>
      </c>
      <c r="N50" s="302">
        <v>4317290</v>
      </c>
      <c r="O50" s="372"/>
      <c r="P50" s="372"/>
      <c r="Q50" s="372"/>
      <c r="R50" s="302">
        <v>4317290</v>
      </c>
      <c r="S50" s="373"/>
      <c r="T50" s="367">
        <f>H50+M50</f>
        <v>4317290</v>
      </c>
      <c r="U50" s="2"/>
    </row>
    <row r="51" spans="1:21" s="162" customFormat="1" ht="33.75" customHeight="1">
      <c r="A51" s="167" t="s">
        <v>287</v>
      </c>
      <c r="B51" s="376" t="s">
        <v>211</v>
      </c>
      <c r="C51" s="167" t="s">
        <v>99</v>
      </c>
      <c r="D51" s="483" t="s">
        <v>288</v>
      </c>
      <c r="E51" s="484"/>
      <c r="F51" s="484"/>
      <c r="G51" s="485"/>
      <c r="H51" s="372"/>
      <c r="I51" s="372"/>
      <c r="J51" s="372"/>
      <c r="K51" s="372"/>
      <c r="L51" s="372"/>
      <c r="M51" s="302">
        <v>1499000</v>
      </c>
      <c r="N51" s="372">
        <v>1499000</v>
      </c>
      <c r="O51" s="372"/>
      <c r="P51" s="372"/>
      <c r="Q51" s="372"/>
      <c r="R51" s="302">
        <v>1499000</v>
      </c>
      <c r="S51" s="373"/>
      <c r="T51" s="367">
        <f aca="true" t="shared" si="12" ref="T51:T64">H51+M51</f>
        <v>1499000</v>
      </c>
      <c r="U51" s="161"/>
    </row>
    <row r="52" spans="1:21" ht="28.5" customHeight="1">
      <c r="A52" s="167" t="s">
        <v>249</v>
      </c>
      <c r="B52" s="376" t="s">
        <v>245</v>
      </c>
      <c r="C52" s="167" t="s">
        <v>99</v>
      </c>
      <c r="D52" s="483" t="s">
        <v>496</v>
      </c>
      <c r="E52" s="484"/>
      <c r="F52" s="484"/>
      <c r="G52" s="485"/>
      <c r="H52" s="372"/>
      <c r="I52" s="372"/>
      <c r="J52" s="382"/>
      <c r="K52" s="382"/>
      <c r="L52" s="382"/>
      <c r="M52" s="302">
        <v>1565750</v>
      </c>
      <c r="N52" s="372">
        <v>1565750</v>
      </c>
      <c r="O52" s="372"/>
      <c r="P52" s="372"/>
      <c r="Q52" s="372"/>
      <c r="R52" s="302">
        <v>1565750</v>
      </c>
      <c r="S52" s="383"/>
      <c r="T52" s="367">
        <f t="shared" si="12"/>
        <v>1565750</v>
      </c>
      <c r="U52" s="2"/>
    </row>
    <row r="53" spans="1:21" ht="58.5" customHeight="1">
      <c r="A53" s="167" t="s">
        <v>171</v>
      </c>
      <c r="B53" s="376" t="s">
        <v>172</v>
      </c>
      <c r="C53" s="167" t="s">
        <v>99</v>
      </c>
      <c r="D53" s="483" t="s">
        <v>173</v>
      </c>
      <c r="E53" s="484"/>
      <c r="F53" s="484"/>
      <c r="G53" s="485"/>
      <c r="H53" s="372"/>
      <c r="I53" s="372"/>
      <c r="J53" s="372"/>
      <c r="K53" s="372"/>
      <c r="L53" s="302"/>
      <c r="M53" s="302">
        <v>599000</v>
      </c>
      <c r="N53" s="302">
        <v>599000</v>
      </c>
      <c r="O53" s="302"/>
      <c r="P53" s="302"/>
      <c r="Q53" s="302"/>
      <c r="R53" s="302">
        <v>599000</v>
      </c>
      <c r="S53" s="373"/>
      <c r="T53" s="367">
        <f t="shared" si="12"/>
        <v>599000</v>
      </c>
      <c r="U53" s="2"/>
    </row>
    <row r="54" spans="1:21" ht="94.5" customHeight="1" hidden="1">
      <c r="A54" s="167" t="s">
        <v>275</v>
      </c>
      <c r="B54" s="376" t="s">
        <v>276</v>
      </c>
      <c r="C54" s="167" t="s">
        <v>98</v>
      </c>
      <c r="D54" s="480" t="s">
        <v>277</v>
      </c>
      <c r="E54" s="481"/>
      <c r="F54" s="481"/>
      <c r="G54" s="482"/>
      <c r="H54" s="372"/>
      <c r="I54" s="372"/>
      <c r="J54" s="372"/>
      <c r="K54" s="372"/>
      <c r="L54" s="372"/>
      <c r="M54" s="372"/>
      <c r="N54" s="372"/>
      <c r="O54" s="372"/>
      <c r="P54" s="372"/>
      <c r="Q54" s="372"/>
      <c r="R54" s="372"/>
      <c r="S54" s="372"/>
      <c r="T54" s="367">
        <f t="shared" si="12"/>
        <v>0</v>
      </c>
      <c r="U54" s="2"/>
    </row>
    <row r="55" spans="1:21" s="162" customFormat="1" ht="61.5" customHeight="1">
      <c r="A55" s="167" t="s">
        <v>269</v>
      </c>
      <c r="B55" s="376" t="s">
        <v>262</v>
      </c>
      <c r="C55" s="167" t="s">
        <v>98</v>
      </c>
      <c r="D55" s="474" t="s">
        <v>536</v>
      </c>
      <c r="E55" s="475"/>
      <c r="F55" s="475"/>
      <c r="G55" s="476"/>
      <c r="H55" s="372"/>
      <c r="I55" s="372"/>
      <c r="J55" s="372"/>
      <c r="K55" s="372"/>
      <c r="L55" s="372"/>
      <c r="M55" s="302">
        <v>10660000</v>
      </c>
      <c r="N55" s="302">
        <v>10660000</v>
      </c>
      <c r="O55" s="372"/>
      <c r="P55" s="372"/>
      <c r="Q55" s="372"/>
      <c r="R55" s="302">
        <v>10660000</v>
      </c>
      <c r="S55" s="372"/>
      <c r="T55" s="367">
        <f t="shared" si="12"/>
        <v>10660000</v>
      </c>
      <c r="U55" s="161"/>
    </row>
    <row r="56" spans="1:21" s="162" customFormat="1" ht="72" customHeight="1">
      <c r="A56" s="167" t="s">
        <v>176</v>
      </c>
      <c r="B56" s="252">
        <v>7412</v>
      </c>
      <c r="C56" s="167" t="s">
        <v>100</v>
      </c>
      <c r="D56" s="483" t="s">
        <v>55</v>
      </c>
      <c r="E56" s="484"/>
      <c r="F56" s="484"/>
      <c r="G56" s="485"/>
      <c r="H56" s="302">
        <v>299000</v>
      </c>
      <c r="I56" s="302"/>
      <c r="J56" s="302"/>
      <c r="K56" s="302"/>
      <c r="L56" s="302">
        <v>299000</v>
      </c>
      <c r="M56" s="302"/>
      <c r="N56" s="367"/>
      <c r="O56" s="302"/>
      <c r="P56" s="302"/>
      <c r="Q56" s="302"/>
      <c r="R56" s="302"/>
      <c r="S56" s="302"/>
      <c r="T56" s="367">
        <f t="shared" si="12"/>
        <v>299000</v>
      </c>
      <c r="U56" s="161"/>
    </row>
    <row r="57" spans="1:21" ht="61.5" customHeight="1">
      <c r="A57" s="167" t="s">
        <v>380</v>
      </c>
      <c r="B57" s="252">
        <v>7461</v>
      </c>
      <c r="C57" s="253" t="s">
        <v>120</v>
      </c>
      <c r="D57" s="483" t="s">
        <v>374</v>
      </c>
      <c r="E57" s="484"/>
      <c r="F57" s="484"/>
      <c r="G57" s="485"/>
      <c r="H57" s="302">
        <v>10049800</v>
      </c>
      <c r="I57" s="302">
        <v>10049800</v>
      </c>
      <c r="J57" s="302"/>
      <c r="K57" s="302"/>
      <c r="L57" s="302"/>
      <c r="M57" s="302"/>
      <c r="N57" s="302"/>
      <c r="O57" s="302"/>
      <c r="P57" s="302"/>
      <c r="Q57" s="302"/>
      <c r="R57" s="302"/>
      <c r="S57" s="367"/>
      <c r="T57" s="367">
        <f t="shared" si="12"/>
        <v>10049800</v>
      </c>
      <c r="U57" s="2"/>
    </row>
    <row r="58" spans="1:21" ht="63" customHeight="1">
      <c r="A58" s="167" t="s">
        <v>177</v>
      </c>
      <c r="B58" s="369" t="s">
        <v>178</v>
      </c>
      <c r="C58" s="253" t="s">
        <v>98</v>
      </c>
      <c r="D58" s="477" t="s">
        <v>179</v>
      </c>
      <c r="E58" s="478"/>
      <c r="F58" s="478"/>
      <c r="G58" s="479"/>
      <c r="H58" s="302">
        <v>20000</v>
      </c>
      <c r="I58" s="302">
        <v>20000</v>
      </c>
      <c r="J58" s="302"/>
      <c r="K58" s="302"/>
      <c r="L58" s="302"/>
      <c r="M58" s="302">
        <v>40000</v>
      </c>
      <c r="N58" s="302">
        <v>40000</v>
      </c>
      <c r="O58" s="302"/>
      <c r="P58" s="302"/>
      <c r="Q58" s="302"/>
      <c r="R58" s="302">
        <v>40000</v>
      </c>
      <c r="S58" s="302"/>
      <c r="T58" s="367">
        <f t="shared" si="12"/>
        <v>60000</v>
      </c>
      <c r="U58" s="2"/>
    </row>
    <row r="59" spans="1:21" ht="75" customHeight="1">
      <c r="A59" s="167" t="s">
        <v>180</v>
      </c>
      <c r="B59" s="376" t="s">
        <v>181</v>
      </c>
      <c r="C59" s="384" t="s">
        <v>98</v>
      </c>
      <c r="D59" s="483" t="s">
        <v>182</v>
      </c>
      <c r="E59" s="484"/>
      <c r="F59" s="484"/>
      <c r="G59" s="485"/>
      <c r="H59" s="302"/>
      <c r="I59" s="302"/>
      <c r="J59" s="302"/>
      <c r="K59" s="302"/>
      <c r="L59" s="302"/>
      <c r="M59" s="302">
        <v>10000</v>
      </c>
      <c r="N59" s="302">
        <v>10000</v>
      </c>
      <c r="O59" s="302"/>
      <c r="P59" s="302"/>
      <c r="Q59" s="302"/>
      <c r="R59" s="302">
        <v>10000</v>
      </c>
      <c r="S59" s="302"/>
      <c r="T59" s="367">
        <f t="shared" si="12"/>
        <v>10000</v>
      </c>
      <c r="U59" s="2"/>
    </row>
    <row r="60" spans="1:21" ht="59.25" customHeight="1" hidden="1">
      <c r="A60" s="167" t="s">
        <v>183</v>
      </c>
      <c r="B60" s="376" t="s">
        <v>184</v>
      </c>
      <c r="C60" s="384" t="s">
        <v>98</v>
      </c>
      <c r="D60" s="480" t="s">
        <v>148</v>
      </c>
      <c r="E60" s="481"/>
      <c r="F60" s="481"/>
      <c r="G60" s="482"/>
      <c r="H60" s="302"/>
      <c r="I60" s="302"/>
      <c r="J60" s="302"/>
      <c r="K60" s="302"/>
      <c r="L60" s="302"/>
      <c r="M60" s="302"/>
      <c r="N60" s="302"/>
      <c r="O60" s="302"/>
      <c r="P60" s="302"/>
      <c r="Q60" s="302"/>
      <c r="R60" s="302"/>
      <c r="S60" s="302"/>
      <c r="T60" s="367">
        <f t="shared" si="12"/>
        <v>0</v>
      </c>
      <c r="U60" s="2"/>
    </row>
    <row r="61" spans="1:21" ht="57.75" customHeight="1">
      <c r="A61" s="167" t="s">
        <v>183</v>
      </c>
      <c r="B61" s="376" t="s">
        <v>184</v>
      </c>
      <c r="C61" s="384" t="s">
        <v>98</v>
      </c>
      <c r="D61" s="483" t="s">
        <v>148</v>
      </c>
      <c r="E61" s="484"/>
      <c r="F61" s="484"/>
      <c r="G61" s="485"/>
      <c r="H61" s="302"/>
      <c r="I61" s="302"/>
      <c r="J61" s="302"/>
      <c r="K61" s="302"/>
      <c r="L61" s="302"/>
      <c r="M61" s="302">
        <v>948600</v>
      </c>
      <c r="N61" s="302">
        <v>948600</v>
      </c>
      <c r="O61" s="302"/>
      <c r="P61" s="302"/>
      <c r="Q61" s="302"/>
      <c r="R61" s="302">
        <v>948600</v>
      </c>
      <c r="S61" s="302"/>
      <c r="T61" s="367">
        <f t="shared" si="12"/>
        <v>948600</v>
      </c>
      <c r="U61" s="2"/>
    </row>
    <row r="62" spans="1:21" ht="59.25" customHeight="1">
      <c r="A62" s="167" t="s">
        <v>227</v>
      </c>
      <c r="B62" s="376" t="s">
        <v>228</v>
      </c>
      <c r="C62" s="384" t="s">
        <v>98</v>
      </c>
      <c r="D62" s="483" t="s">
        <v>446</v>
      </c>
      <c r="E62" s="484"/>
      <c r="F62" s="484"/>
      <c r="G62" s="485"/>
      <c r="H62" s="302">
        <v>21250</v>
      </c>
      <c r="I62" s="302">
        <v>21250</v>
      </c>
      <c r="J62" s="302"/>
      <c r="K62" s="302"/>
      <c r="L62" s="302"/>
      <c r="M62" s="302"/>
      <c r="N62" s="302"/>
      <c r="O62" s="302"/>
      <c r="P62" s="302"/>
      <c r="Q62" s="302"/>
      <c r="R62" s="302"/>
      <c r="S62" s="302"/>
      <c r="T62" s="367">
        <f t="shared" si="12"/>
        <v>21250</v>
      </c>
      <c r="U62" s="2"/>
    </row>
    <row r="63" spans="1:21" s="162" customFormat="1" ht="144" customHeight="1">
      <c r="A63" s="167" t="s">
        <v>196</v>
      </c>
      <c r="B63" s="376" t="s">
        <v>190</v>
      </c>
      <c r="C63" s="384" t="s">
        <v>98</v>
      </c>
      <c r="D63" s="477" t="s">
        <v>447</v>
      </c>
      <c r="E63" s="478"/>
      <c r="F63" s="478"/>
      <c r="G63" s="479"/>
      <c r="H63" s="302"/>
      <c r="I63" s="302"/>
      <c r="J63" s="302"/>
      <c r="K63" s="302"/>
      <c r="L63" s="302"/>
      <c r="M63" s="302">
        <v>133954</v>
      </c>
      <c r="N63" s="302"/>
      <c r="O63" s="302">
        <v>50000</v>
      </c>
      <c r="P63" s="302"/>
      <c r="Q63" s="302"/>
      <c r="R63" s="302">
        <v>83954</v>
      </c>
      <c r="S63" s="385"/>
      <c r="T63" s="367">
        <f t="shared" si="12"/>
        <v>133954</v>
      </c>
      <c r="U63" s="161"/>
    </row>
    <row r="64" spans="1:21" s="162" customFormat="1" ht="71.25" customHeight="1">
      <c r="A64" s="167" t="s">
        <v>197</v>
      </c>
      <c r="B64" s="376" t="s">
        <v>198</v>
      </c>
      <c r="C64" s="384" t="s">
        <v>98</v>
      </c>
      <c r="D64" s="483" t="s">
        <v>199</v>
      </c>
      <c r="E64" s="484"/>
      <c r="F64" s="484"/>
      <c r="G64" s="485"/>
      <c r="H64" s="302">
        <v>25000</v>
      </c>
      <c r="I64" s="302"/>
      <c r="J64" s="302"/>
      <c r="K64" s="302"/>
      <c r="L64" s="302">
        <v>25000</v>
      </c>
      <c r="M64" s="302"/>
      <c r="N64" s="302"/>
      <c r="O64" s="302"/>
      <c r="P64" s="302"/>
      <c r="Q64" s="302"/>
      <c r="R64" s="302"/>
      <c r="S64" s="385"/>
      <c r="T64" s="367">
        <f t="shared" si="12"/>
        <v>25000</v>
      </c>
      <c r="U64" s="161"/>
    </row>
    <row r="65" spans="1:21" s="1" customFormat="1" ht="46.5" customHeight="1">
      <c r="A65" s="213" t="s">
        <v>130</v>
      </c>
      <c r="B65" s="220" t="s">
        <v>185</v>
      </c>
      <c r="C65" s="221" t="s">
        <v>130</v>
      </c>
      <c r="D65" s="486" t="s">
        <v>186</v>
      </c>
      <c r="E65" s="487"/>
      <c r="F65" s="487"/>
      <c r="G65" s="488"/>
      <c r="H65" s="309">
        <f aca="true" t="shared" si="13" ref="H65:T65">SUM(H66:H69)</f>
        <v>261550</v>
      </c>
      <c r="I65" s="309">
        <f t="shared" si="13"/>
        <v>261550</v>
      </c>
      <c r="J65" s="309">
        <f t="shared" si="13"/>
        <v>0</v>
      </c>
      <c r="K65" s="309">
        <f t="shared" si="13"/>
        <v>0</v>
      </c>
      <c r="L65" s="309">
        <f t="shared" si="13"/>
        <v>0</v>
      </c>
      <c r="M65" s="309">
        <f t="shared" si="13"/>
        <v>455576</v>
      </c>
      <c r="N65" s="309">
        <f t="shared" si="13"/>
        <v>0</v>
      </c>
      <c r="O65" s="309">
        <f t="shared" si="13"/>
        <v>309000</v>
      </c>
      <c r="P65" s="309">
        <f t="shared" si="13"/>
        <v>0</v>
      </c>
      <c r="Q65" s="309">
        <f t="shared" si="13"/>
        <v>0</v>
      </c>
      <c r="R65" s="309">
        <f t="shared" si="13"/>
        <v>146576</v>
      </c>
      <c r="S65" s="309">
        <f t="shared" si="13"/>
        <v>0</v>
      </c>
      <c r="T65" s="309">
        <f t="shared" si="13"/>
        <v>717126</v>
      </c>
      <c r="U65" s="3"/>
    </row>
    <row r="66" spans="1:21" ht="60.75" customHeight="1">
      <c r="A66" s="167" t="s">
        <v>187</v>
      </c>
      <c r="B66" s="252">
        <v>8110</v>
      </c>
      <c r="C66" s="253" t="s">
        <v>92</v>
      </c>
      <c r="D66" s="477" t="s">
        <v>188</v>
      </c>
      <c r="E66" s="478"/>
      <c r="F66" s="478"/>
      <c r="G66" s="479"/>
      <c r="H66" s="302">
        <v>227800</v>
      </c>
      <c r="I66" s="302">
        <v>227800</v>
      </c>
      <c r="J66" s="302"/>
      <c r="K66" s="302"/>
      <c r="L66" s="302"/>
      <c r="M66" s="367"/>
      <c r="N66" s="367"/>
      <c r="O66" s="302"/>
      <c r="P66" s="302"/>
      <c r="Q66" s="302"/>
      <c r="R66" s="302"/>
      <c r="S66" s="367"/>
      <c r="T66" s="367">
        <f aca="true" t="shared" si="14" ref="T66:T72">H66+M66</f>
        <v>227800</v>
      </c>
      <c r="U66" s="2"/>
    </row>
    <row r="67" spans="1:21" ht="60.75" customHeight="1">
      <c r="A67" s="167" t="s">
        <v>531</v>
      </c>
      <c r="B67" s="252">
        <v>8220</v>
      </c>
      <c r="C67" s="253" t="s">
        <v>532</v>
      </c>
      <c r="D67" s="480" t="s">
        <v>533</v>
      </c>
      <c r="E67" s="481"/>
      <c r="F67" s="481"/>
      <c r="G67" s="482"/>
      <c r="H67" s="302">
        <v>33750</v>
      </c>
      <c r="I67" s="302">
        <v>33750</v>
      </c>
      <c r="J67" s="302"/>
      <c r="K67" s="302"/>
      <c r="L67" s="302"/>
      <c r="M67" s="367"/>
      <c r="N67" s="367"/>
      <c r="O67" s="302"/>
      <c r="P67" s="302"/>
      <c r="Q67" s="302"/>
      <c r="R67" s="302"/>
      <c r="S67" s="367"/>
      <c r="T67" s="367">
        <f t="shared" si="14"/>
        <v>33750</v>
      </c>
      <c r="U67" s="2"/>
    </row>
    <row r="68" spans="1:21" ht="60.75" customHeight="1">
      <c r="A68" s="167" t="s">
        <v>189</v>
      </c>
      <c r="B68" s="252">
        <v>8340</v>
      </c>
      <c r="C68" s="253" t="s">
        <v>102</v>
      </c>
      <c r="D68" s="483" t="s">
        <v>254</v>
      </c>
      <c r="E68" s="484"/>
      <c r="F68" s="484"/>
      <c r="G68" s="485"/>
      <c r="H68" s="302"/>
      <c r="I68" s="302"/>
      <c r="J68" s="302"/>
      <c r="K68" s="302"/>
      <c r="L68" s="302"/>
      <c r="M68" s="302">
        <v>455576</v>
      </c>
      <c r="N68" s="302"/>
      <c r="O68" s="302">
        <v>309000</v>
      </c>
      <c r="P68" s="302"/>
      <c r="Q68" s="302"/>
      <c r="R68" s="302">
        <v>146576</v>
      </c>
      <c r="S68" s="367"/>
      <c r="T68" s="367">
        <f t="shared" si="14"/>
        <v>455576</v>
      </c>
      <c r="U68" s="2"/>
    </row>
    <row r="69" spans="1:21" ht="32.25" customHeight="1" hidden="1">
      <c r="A69" s="167" t="s">
        <v>191</v>
      </c>
      <c r="B69" s="252">
        <v>8700</v>
      </c>
      <c r="C69" s="253" t="s">
        <v>103</v>
      </c>
      <c r="D69" s="480" t="s">
        <v>115</v>
      </c>
      <c r="E69" s="481"/>
      <c r="F69" s="481"/>
      <c r="G69" s="482"/>
      <c r="H69" s="302"/>
      <c r="I69" s="302"/>
      <c r="J69" s="302"/>
      <c r="K69" s="302"/>
      <c r="L69" s="302"/>
      <c r="M69" s="367"/>
      <c r="N69" s="367"/>
      <c r="O69" s="302"/>
      <c r="P69" s="302"/>
      <c r="Q69" s="302"/>
      <c r="R69" s="302"/>
      <c r="S69" s="367"/>
      <c r="T69" s="367">
        <f t="shared" si="14"/>
        <v>0</v>
      </c>
      <c r="U69" s="2"/>
    </row>
    <row r="70" spans="1:21" ht="71.25" customHeight="1" hidden="1">
      <c r="A70" s="167" t="s">
        <v>193</v>
      </c>
      <c r="B70" s="252">
        <v>9410</v>
      </c>
      <c r="C70" s="253" t="s">
        <v>105</v>
      </c>
      <c r="D70" s="477" t="s">
        <v>192</v>
      </c>
      <c r="E70" s="478"/>
      <c r="F70" s="478"/>
      <c r="G70" s="479"/>
      <c r="H70" s="302"/>
      <c r="I70" s="302"/>
      <c r="J70" s="302"/>
      <c r="K70" s="302"/>
      <c r="L70" s="302"/>
      <c r="M70" s="302"/>
      <c r="N70" s="302"/>
      <c r="O70" s="302"/>
      <c r="P70" s="302"/>
      <c r="Q70" s="302"/>
      <c r="R70" s="302"/>
      <c r="S70" s="302" t="e">
        <f>S71+#REF!</f>
        <v>#REF!</v>
      </c>
      <c r="T70" s="367">
        <f t="shared" si="14"/>
        <v>0</v>
      </c>
      <c r="U70" s="2"/>
    </row>
    <row r="71" spans="1:21" ht="43.5" customHeight="1" hidden="1">
      <c r="A71" s="167" t="s">
        <v>194</v>
      </c>
      <c r="B71" s="252">
        <v>9770</v>
      </c>
      <c r="C71" s="253" t="s">
        <v>105</v>
      </c>
      <c r="D71" s="477" t="s">
        <v>195</v>
      </c>
      <c r="E71" s="478"/>
      <c r="F71" s="478"/>
      <c r="G71" s="479"/>
      <c r="H71" s="302"/>
      <c r="I71" s="302"/>
      <c r="J71" s="313"/>
      <c r="K71" s="313"/>
      <c r="L71" s="313"/>
      <c r="M71" s="313"/>
      <c r="N71" s="313"/>
      <c r="O71" s="313"/>
      <c r="P71" s="313"/>
      <c r="Q71" s="313"/>
      <c r="R71" s="313"/>
      <c r="S71" s="313"/>
      <c r="T71" s="367">
        <f t="shared" si="14"/>
        <v>0</v>
      </c>
      <c r="U71" s="2"/>
    </row>
    <row r="72" spans="1:21" ht="0.75" customHeight="1">
      <c r="A72" s="167" t="s">
        <v>251</v>
      </c>
      <c r="B72" s="252">
        <v>9800</v>
      </c>
      <c r="C72" s="253" t="s">
        <v>105</v>
      </c>
      <c r="D72" s="483" t="s">
        <v>252</v>
      </c>
      <c r="E72" s="484"/>
      <c r="F72" s="484"/>
      <c r="G72" s="485"/>
      <c r="H72" s="302"/>
      <c r="I72" s="302"/>
      <c r="J72" s="313"/>
      <c r="K72" s="313"/>
      <c r="L72" s="313"/>
      <c r="M72" s="313"/>
      <c r="N72" s="313"/>
      <c r="O72" s="313"/>
      <c r="P72" s="313"/>
      <c r="Q72" s="313"/>
      <c r="R72" s="313"/>
      <c r="S72" s="313"/>
      <c r="T72" s="367">
        <f t="shared" si="14"/>
        <v>0</v>
      </c>
      <c r="U72" s="2"/>
    </row>
    <row r="73" spans="1:21" ht="63.75" customHeight="1">
      <c r="A73" s="216" t="s">
        <v>230</v>
      </c>
      <c r="B73" s="222"/>
      <c r="C73" s="223"/>
      <c r="D73" s="513" t="s">
        <v>116</v>
      </c>
      <c r="E73" s="514"/>
      <c r="F73" s="514"/>
      <c r="G73" s="515"/>
      <c r="H73" s="404">
        <f>H74</f>
        <v>118036886.27</v>
      </c>
      <c r="I73" s="404">
        <f aca="true" t="shared" si="15" ref="I73:T73">I74</f>
        <v>118036886.27</v>
      </c>
      <c r="J73" s="316">
        <f t="shared" si="15"/>
        <v>84028936.94</v>
      </c>
      <c r="K73" s="316">
        <f t="shared" si="15"/>
        <v>5915060</v>
      </c>
      <c r="L73" s="316">
        <f t="shared" si="15"/>
        <v>0</v>
      </c>
      <c r="M73" s="316">
        <f t="shared" si="15"/>
        <v>16506640</v>
      </c>
      <c r="N73" s="316">
        <f t="shared" si="15"/>
        <v>8695640</v>
      </c>
      <c r="O73" s="316">
        <f t="shared" si="15"/>
        <v>7811000</v>
      </c>
      <c r="P73" s="316">
        <f t="shared" si="15"/>
        <v>0</v>
      </c>
      <c r="Q73" s="316">
        <f t="shared" si="15"/>
        <v>0</v>
      </c>
      <c r="R73" s="316">
        <f t="shared" si="15"/>
        <v>8695640</v>
      </c>
      <c r="S73" s="316">
        <f t="shared" si="15"/>
        <v>125000</v>
      </c>
      <c r="T73" s="316">
        <f t="shared" si="15"/>
        <v>134543526.26999998</v>
      </c>
      <c r="U73" s="2"/>
    </row>
    <row r="74" spans="1:21" ht="63.75" customHeight="1">
      <c r="A74" s="223" t="s">
        <v>231</v>
      </c>
      <c r="B74" s="152"/>
      <c r="C74" s="153"/>
      <c r="D74" s="513" t="s">
        <v>116</v>
      </c>
      <c r="E74" s="514"/>
      <c r="F74" s="514"/>
      <c r="G74" s="515"/>
      <c r="H74" s="404">
        <f aca="true" t="shared" si="16" ref="H74:T74">H75+H77+H90+H92+H97+H102</f>
        <v>118036886.27</v>
      </c>
      <c r="I74" s="404">
        <f t="shared" si="16"/>
        <v>118036886.27</v>
      </c>
      <c r="J74" s="316">
        <f t="shared" si="16"/>
        <v>84028936.94</v>
      </c>
      <c r="K74" s="316">
        <f t="shared" si="16"/>
        <v>5915060</v>
      </c>
      <c r="L74" s="316">
        <f t="shared" si="16"/>
        <v>0</v>
      </c>
      <c r="M74" s="316">
        <f t="shared" si="16"/>
        <v>16506640</v>
      </c>
      <c r="N74" s="316">
        <f t="shared" si="16"/>
        <v>8695640</v>
      </c>
      <c r="O74" s="316">
        <f t="shared" si="16"/>
        <v>7811000</v>
      </c>
      <c r="P74" s="316">
        <f t="shared" si="16"/>
        <v>0</v>
      </c>
      <c r="Q74" s="316">
        <f t="shared" si="16"/>
        <v>0</v>
      </c>
      <c r="R74" s="316">
        <f t="shared" si="16"/>
        <v>8695640</v>
      </c>
      <c r="S74" s="316">
        <f t="shared" si="16"/>
        <v>125000</v>
      </c>
      <c r="T74" s="316">
        <f t="shared" si="16"/>
        <v>134543526.26999998</v>
      </c>
      <c r="U74" s="2"/>
    </row>
    <row r="75" spans="1:21" ht="28.5" customHeight="1">
      <c r="A75" s="225" t="s">
        <v>130</v>
      </c>
      <c r="B75" s="288" t="s">
        <v>131</v>
      </c>
      <c r="C75" s="289" t="s">
        <v>130</v>
      </c>
      <c r="D75" s="486" t="s">
        <v>132</v>
      </c>
      <c r="E75" s="487"/>
      <c r="F75" s="487"/>
      <c r="G75" s="488"/>
      <c r="H75" s="309">
        <f>H76</f>
        <v>1167400</v>
      </c>
      <c r="I75" s="309">
        <f aca="true" t="shared" si="17" ref="I75:T75">I76</f>
        <v>1167400</v>
      </c>
      <c r="J75" s="309">
        <f t="shared" si="17"/>
        <v>952400</v>
      </c>
      <c r="K75" s="309">
        <f t="shared" si="17"/>
        <v>0</v>
      </c>
      <c r="L75" s="309">
        <f t="shared" si="17"/>
        <v>0</v>
      </c>
      <c r="M75" s="309">
        <f t="shared" si="17"/>
        <v>0</v>
      </c>
      <c r="N75" s="309">
        <f t="shared" si="17"/>
        <v>0</v>
      </c>
      <c r="O75" s="309">
        <f t="shared" si="17"/>
        <v>0</v>
      </c>
      <c r="P75" s="309">
        <f t="shared" si="17"/>
        <v>0</v>
      </c>
      <c r="Q75" s="309">
        <f t="shared" si="17"/>
        <v>0</v>
      </c>
      <c r="R75" s="309">
        <f t="shared" si="17"/>
        <v>0</v>
      </c>
      <c r="S75" s="309">
        <f t="shared" si="17"/>
        <v>0</v>
      </c>
      <c r="T75" s="309">
        <f t="shared" si="17"/>
        <v>1167400</v>
      </c>
      <c r="U75" s="2"/>
    </row>
    <row r="76" spans="1:21" ht="57.75" customHeight="1">
      <c r="A76" s="167" t="s">
        <v>401</v>
      </c>
      <c r="B76" s="369" t="s">
        <v>151</v>
      </c>
      <c r="C76" s="369" t="s">
        <v>86</v>
      </c>
      <c r="D76" s="483" t="s">
        <v>152</v>
      </c>
      <c r="E76" s="484"/>
      <c r="F76" s="484"/>
      <c r="G76" s="485"/>
      <c r="H76" s="302">
        <v>1167400</v>
      </c>
      <c r="I76" s="302">
        <v>1167400</v>
      </c>
      <c r="J76" s="302">
        <v>952400</v>
      </c>
      <c r="K76" s="367"/>
      <c r="L76" s="367"/>
      <c r="M76" s="367"/>
      <c r="N76" s="367"/>
      <c r="O76" s="367"/>
      <c r="P76" s="367"/>
      <c r="Q76" s="367"/>
      <c r="R76" s="367"/>
      <c r="S76" s="367"/>
      <c r="T76" s="367">
        <f>H76+M76</f>
        <v>1167400</v>
      </c>
      <c r="U76" s="2"/>
    </row>
    <row r="77" spans="1:21" ht="63.75" customHeight="1">
      <c r="A77" s="210" t="s">
        <v>130</v>
      </c>
      <c r="B77" s="224">
        <v>1000</v>
      </c>
      <c r="C77" s="212" t="s">
        <v>130</v>
      </c>
      <c r="D77" s="486" t="s">
        <v>134</v>
      </c>
      <c r="E77" s="487"/>
      <c r="F77" s="487"/>
      <c r="G77" s="488"/>
      <c r="H77" s="359">
        <f>SUM(H78:H89)</f>
        <v>104612176.27</v>
      </c>
      <c r="I77" s="359">
        <f aca="true" t="shared" si="18" ref="I77:T77">SUM(I78:I89)</f>
        <v>104612176.27</v>
      </c>
      <c r="J77" s="359">
        <f t="shared" si="18"/>
        <v>75326536.94</v>
      </c>
      <c r="K77" s="359">
        <f t="shared" si="18"/>
        <v>5162550</v>
      </c>
      <c r="L77" s="359">
        <f t="shared" si="18"/>
        <v>0</v>
      </c>
      <c r="M77" s="359">
        <f t="shared" si="18"/>
        <v>13375420</v>
      </c>
      <c r="N77" s="359">
        <f t="shared" si="18"/>
        <v>5568420</v>
      </c>
      <c r="O77" s="359">
        <f t="shared" si="18"/>
        <v>7807000</v>
      </c>
      <c r="P77" s="359">
        <f t="shared" si="18"/>
        <v>0</v>
      </c>
      <c r="Q77" s="359">
        <f t="shared" si="18"/>
        <v>0</v>
      </c>
      <c r="R77" s="359">
        <f t="shared" si="18"/>
        <v>5568420</v>
      </c>
      <c r="S77" s="359">
        <f t="shared" si="18"/>
        <v>125000</v>
      </c>
      <c r="T77" s="359">
        <f t="shared" si="18"/>
        <v>117987596.27</v>
      </c>
      <c r="U77" s="2"/>
    </row>
    <row r="78" spans="1:21" ht="39" customHeight="1">
      <c r="A78" s="167" t="s">
        <v>232</v>
      </c>
      <c r="B78" s="369" t="s">
        <v>88</v>
      </c>
      <c r="C78" s="253" t="s">
        <v>89</v>
      </c>
      <c r="D78" s="507" t="s">
        <v>153</v>
      </c>
      <c r="E78" s="508"/>
      <c r="F78" s="508"/>
      <c r="G78" s="509"/>
      <c r="H78" s="302">
        <v>3646860</v>
      </c>
      <c r="I78" s="302">
        <v>3646860</v>
      </c>
      <c r="J78" s="302">
        <v>2510000</v>
      </c>
      <c r="K78" s="302">
        <v>197160</v>
      </c>
      <c r="L78" s="302"/>
      <c r="M78" s="302">
        <v>400000</v>
      </c>
      <c r="N78" s="302"/>
      <c r="O78" s="302">
        <v>400000</v>
      </c>
      <c r="P78" s="302"/>
      <c r="Q78" s="302"/>
      <c r="R78" s="302"/>
      <c r="S78" s="302">
        <v>125000</v>
      </c>
      <c r="T78" s="367">
        <f aca="true" t="shared" si="19" ref="T78:T84">H78+M78</f>
        <v>4046860</v>
      </c>
      <c r="U78" s="2"/>
    </row>
    <row r="79" spans="1:21" ht="81" customHeight="1">
      <c r="A79" s="167" t="s">
        <v>448</v>
      </c>
      <c r="B79" s="369" t="s">
        <v>449</v>
      </c>
      <c r="C79" s="253" t="s">
        <v>91</v>
      </c>
      <c r="D79" s="477" t="s">
        <v>450</v>
      </c>
      <c r="E79" s="478"/>
      <c r="F79" s="478"/>
      <c r="G79" s="479"/>
      <c r="H79" s="302">
        <v>24120190</v>
      </c>
      <c r="I79" s="302">
        <v>24120190</v>
      </c>
      <c r="J79" s="302">
        <v>11500000</v>
      </c>
      <c r="K79" s="302">
        <v>4346390</v>
      </c>
      <c r="L79" s="302"/>
      <c r="M79" s="302">
        <v>7550700</v>
      </c>
      <c r="N79" s="302">
        <v>144700</v>
      </c>
      <c r="O79" s="302">
        <v>7406000</v>
      </c>
      <c r="P79" s="302"/>
      <c r="Q79" s="302"/>
      <c r="R79" s="302">
        <v>144700</v>
      </c>
      <c r="S79" s="302"/>
      <c r="T79" s="367">
        <f t="shared" si="19"/>
        <v>31670890</v>
      </c>
      <c r="U79" s="2"/>
    </row>
    <row r="80" spans="1:21" ht="70.5" customHeight="1">
      <c r="A80" s="167" t="s">
        <v>451</v>
      </c>
      <c r="B80" s="254">
        <v>1031</v>
      </c>
      <c r="C80" s="167" t="s">
        <v>91</v>
      </c>
      <c r="D80" s="477" t="s">
        <v>450</v>
      </c>
      <c r="E80" s="478"/>
      <c r="F80" s="478"/>
      <c r="G80" s="479"/>
      <c r="H80" s="302">
        <v>61321700</v>
      </c>
      <c r="I80" s="302">
        <v>61321700</v>
      </c>
      <c r="J80" s="302">
        <v>50261700</v>
      </c>
      <c r="K80" s="313"/>
      <c r="L80" s="313"/>
      <c r="M80" s="313"/>
      <c r="N80" s="313"/>
      <c r="O80" s="313"/>
      <c r="P80" s="313"/>
      <c r="Q80" s="313"/>
      <c r="R80" s="313"/>
      <c r="S80" s="313"/>
      <c r="T80" s="367">
        <f t="shared" si="19"/>
        <v>61321700</v>
      </c>
      <c r="U80" s="2"/>
    </row>
    <row r="81" spans="1:21" ht="94.5" customHeight="1">
      <c r="A81" s="167" t="s">
        <v>484</v>
      </c>
      <c r="B81" s="254">
        <v>1061</v>
      </c>
      <c r="C81" s="167" t="s">
        <v>91</v>
      </c>
      <c r="D81" s="477" t="s">
        <v>450</v>
      </c>
      <c r="E81" s="478"/>
      <c r="F81" s="478"/>
      <c r="G81" s="479"/>
      <c r="H81" s="302"/>
      <c r="I81" s="302"/>
      <c r="J81" s="302"/>
      <c r="K81" s="302"/>
      <c r="L81" s="302"/>
      <c r="M81" s="302">
        <v>5273720</v>
      </c>
      <c r="N81" s="302">
        <v>5273720</v>
      </c>
      <c r="O81" s="302"/>
      <c r="P81" s="302"/>
      <c r="Q81" s="302"/>
      <c r="R81" s="302">
        <v>5273720</v>
      </c>
      <c r="S81" s="302"/>
      <c r="T81" s="367">
        <f t="shared" si="19"/>
        <v>5273720</v>
      </c>
      <c r="U81" s="2"/>
    </row>
    <row r="82" spans="1:21" ht="75" customHeight="1">
      <c r="A82" s="167" t="s">
        <v>452</v>
      </c>
      <c r="B82" s="254">
        <v>1070</v>
      </c>
      <c r="C82" s="167" t="s">
        <v>117</v>
      </c>
      <c r="D82" s="483" t="s">
        <v>389</v>
      </c>
      <c r="E82" s="484"/>
      <c r="F82" s="484"/>
      <c r="G82" s="485"/>
      <c r="H82" s="313">
        <v>3844100</v>
      </c>
      <c r="I82" s="313">
        <v>3844100</v>
      </c>
      <c r="J82" s="313">
        <v>2480000</v>
      </c>
      <c r="K82" s="313">
        <v>202500</v>
      </c>
      <c r="L82" s="313"/>
      <c r="M82" s="313"/>
      <c r="N82" s="313"/>
      <c r="O82" s="313"/>
      <c r="P82" s="313"/>
      <c r="Q82" s="313"/>
      <c r="R82" s="313"/>
      <c r="S82" s="313"/>
      <c r="T82" s="367">
        <f t="shared" si="19"/>
        <v>3844100</v>
      </c>
      <c r="U82" s="2"/>
    </row>
    <row r="83" spans="1:21" ht="55.5" customHeight="1">
      <c r="A83" s="167" t="s">
        <v>453</v>
      </c>
      <c r="B83" s="254">
        <v>1080</v>
      </c>
      <c r="C83" s="167" t="s">
        <v>117</v>
      </c>
      <c r="D83" s="483" t="s">
        <v>454</v>
      </c>
      <c r="E83" s="484"/>
      <c r="F83" s="484"/>
      <c r="G83" s="485"/>
      <c r="H83" s="302">
        <v>5660920</v>
      </c>
      <c r="I83" s="302">
        <v>5660920</v>
      </c>
      <c r="J83" s="313">
        <v>4346520</v>
      </c>
      <c r="K83" s="313">
        <v>246800</v>
      </c>
      <c r="L83" s="313"/>
      <c r="M83" s="313"/>
      <c r="N83" s="313"/>
      <c r="O83" s="313"/>
      <c r="P83" s="313"/>
      <c r="Q83" s="313"/>
      <c r="R83" s="313"/>
      <c r="S83" s="313"/>
      <c r="T83" s="367">
        <f t="shared" si="19"/>
        <v>5660920</v>
      </c>
      <c r="U83" s="2"/>
    </row>
    <row r="84" spans="1:21" ht="60" customHeight="1" hidden="1">
      <c r="A84" s="167" t="s">
        <v>235</v>
      </c>
      <c r="B84" s="254">
        <v>1150</v>
      </c>
      <c r="C84" s="167" t="s">
        <v>119</v>
      </c>
      <c r="D84" s="483" t="s">
        <v>390</v>
      </c>
      <c r="E84" s="484"/>
      <c r="F84" s="484"/>
      <c r="G84" s="485"/>
      <c r="H84" s="313"/>
      <c r="I84" s="313"/>
      <c r="J84" s="313"/>
      <c r="K84" s="313"/>
      <c r="L84" s="313"/>
      <c r="M84" s="317"/>
      <c r="N84" s="317"/>
      <c r="O84" s="313"/>
      <c r="P84" s="313"/>
      <c r="Q84" s="313"/>
      <c r="R84" s="313"/>
      <c r="S84" s="313"/>
      <c r="T84" s="367">
        <f t="shared" si="19"/>
        <v>0</v>
      </c>
      <c r="U84" s="2"/>
    </row>
    <row r="85" spans="1:21" ht="41.25" customHeight="1">
      <c r="A85" s="167" t="s">
        <v>455</v>
      </c>
      <c r="B85" s="254">
        <v>1141</v>
      </c>
      <c r="C85" s="167" t="s">
        <v>119</v>
      </c>
      <c r="D85" s="483" t="s">
        <v>202</v>
      </c>
      <c r="E85" s="484"/>
      <c r="F85" s="484"/>
      <c r="G85" s="485"/>
      <c r="H85" s="313">
        <v>4861010</v>
      </c>
      <c r="I85" s="313">
        <v>4861010</v>
      </c>
      <c r="J85" s="313">
        <v>3570000</v>
      </c>
      <c r="K85" s="313">
        <v>139650</v>
      </c>
      <c r="L85" s="313"/>
      <c r="M85" s="313">
        <v>151000</v>
      </c>
      <c r="N85" s="313">
        <v>150000</v>
      </c>
      <c r="O85" s="313">
        <v>1000</v>
      </c>
      <c r="P85" s="313"/>
      <c r="Q85" s="313"/>
      <c r="R85" s="313">
        <v>150000</v>
      </c>
      <c r="S85" s="313"/>
      <c r="T85" s="367">
        <f>H85+M85</f>
        <v>5012010</v>
      </c>
      <c r="U85" s="2"/>
    </row>
    <row r="86" spans="1:21" ht="41.25" customHeight="1">
      <c r="A86" s="167" t="s">
        <v>456</v>
      </c>
      <c r="B86" s="254">
        <v>1142</v>
      </c>
      <c r="C86" s="167" t="s">
        <v>119</v>
      </c>
      <c r="D86" s="483" t="s">
        <v>203</v>
      </c>
      <c r="E86" s="484"/>
      <c r="F86" s="484"/>
      <c r="G86" s="485"/>
      <c r="H86" s="313">
        <v>290000</v>
      </c>
      <c r="I86" s="313">
        <v>290000</v>
      </c>
      <c r="J86" s="313"/>
      <c r="K86" s="313"/>
      <c r="L86" s="313"/>
      <c r="M86" s="313"/>
      <c r="N86" s="313"/>
      <c r="O86" s="313"/>
      <c r="P86" s="313"/>
      <c r="Q86" s="313"/>
      <c r="R86" s="313"/>
      <c r="S86" s="313"/>
      <c r="T86" s="367">
        <f>H86+M86</f>
        <v>290000</v>
      </c>
      <c r="U86" s="2"/>
    </row>
    <row r="87" spans="1:21" ht="41.25" customHeight="1">
      <c r="A87" s="167" t="s">
        <v>457</v>
      </c>
      <c r="B87" s="252">
        <v>1160</v>
      </c>
      <c r="C87" s="253" t="s">
        <v>119</v>
      </c>
      <c r="D87" s="483" t="s">
        <v>458</v>
      </c>
      <c r="E87" s="484"/>
      <c r="F87" s="484"/>
      <c r="G87" s="485"/>
      <c r="H87" s="313">
        <v>747450</v>
      </c>
      <c r="I87" s="313">
        <v>747450</v>
      </c>
      <c r="J87" s="313">
        <v>560000</v>
      </c>
      <c r="K87" s="313">
        <v>30050</v>
      </c>
      <c r="L87" s="313"/>
      <c r="M87" s="313"/>
      <c r="N87" s="313"/>
      <c r="O87" s="313"/>
      <c r="P87" s="313"/>
      <c r="Q87" s="313"/>
      <c r="R87" s="313"/>
      <c r="S87" s="313"/>
      <c r="T87" s="367">
        <f>H87+M87</f>
        <v>747450</v>
      </c>
      <c r="U87" s="2"/>
    </row>
    <row r="88" spans="1:21" ht="63.75" customHeight="1">
      <c r="A88" s="167" t="s">
        <v>513</v>
      </c>
      <c r="B88" s="252">
        <v>1200</v>
      </c>
      <c r="C88" s="253" t="s">
        <v>119</v>
      </c>
      <c r="D88" s="477" t="s">
        <v>512</v>
      </c>
      <c r="E88" s="478"/>
      <c r="F88" s="478"/>
      <c r="G88" s="479"/>
      <c r="H88" s="313">
        <v>102260</v>
      </c>
      <c r="I88" s="313">
        <v>102260</v>
      </c>
      <c r="J88" s="313">
        <v>83820</v>
      </c>
      <c r="K88" s="313"/>
      <c r="L88" s="313"/>
      <c r="M88" s="313"/>
      <c r="N88" s="313"/>
      <c r="O88" s="313"/>
      <c r="P88" s="313"/>
      <c r="Q88" s="313"/>
      <c r="R88" s="313"/>
      <c r="S88" s="313"/>
      <c r="T88" s="367">
        <f>H88+M88</f>
        <v>102260</v>
      </c>
      <c r="U88" s="2"/>
    </row>
    <row r="89" spans="1:21" ht="72.75" customHeight="1">
      <c r="A89" s="167" t="s">
        <v>493</v>
      </c>
      <c r="B89" s="252">
        <v>1210</v>
      </c>
      <c r="C89" s="253" t="s">
        <v>119</v>
      </c>
      <c r="D89" s="477" t="s">
        <v>492</v>
      </c>
      <c r="E89" s="478"/>
      <c r="F89" s="478"/>
      <c r="G89" s="479"/>
      <c r="H89" s="313">
        <v>17686.27</v>
      </c>
      <c r="I89" s="313">
        <v>17686.27</v>
      </c>
      <c r="J89" s="313">
        <v>14496.94</v>
      </c>
      <c r="K89" s="313"/>
      <c r="L89" s="313"/>
      <c r="M89" s="313"/>
      <c r="N89" s="313"/>
      <c r="O89" s="313"/>
      <c r="P89" s="313"/>
      <c r="Q89" s="313"/>
      <c r="R89" s="313"/>
      <c r="S89" s="313"/>
      <c r="T89" s="367">
        <f>H89+M89</f>
        <v>17686.27</v>
      </c>
      <c r="U89" s="2"/>
    </row>
    <row r="90" spans="1:21" ht="41.25" customHeight="1">
      <c r="A90" s="210" t="s">
        <v>130</v>
      </c>
      <c r="B90" s="224">
        <v>3000</v>
      </c>
      <c r="C90" s="212" t="s">
        <v>130</v>
      </c>
      <c r="D90" s="486" t="s">
        <v>136</v>
      </c>
      <c r="E90" s="487"/>
      <c r="F90" s="487"/>
      <c r="G90" s="488"/>
      <c r="H90" s="309">
        <f>H91</f>
        <v>423700</v>
      </c>
      <c r="I90" s="309">
        <f aca="true" t="shared" si="20" ref="I90:T90">I91</f>
        <v>423700</v>
      </c>
      <c r="J90" s="309">
        <f t="shared" si="20"/>
        <v>0</v>
      </c>
      <c r="K90" s="309">
        <f t="shared" si="20"/>
        <v>0</v>
      </c>
      <c r="L90" s="309">
        <f t="shared" si="20"/>
        <v>0</v>
      </c>
      <c r="M90" s="309">
        <f t="shared" si="20"/>
        <v>0</v>
      </c>
      <c r="N90" s="309">
        <f t="shared" si="20"/>
        <v>0</v>
      </c>
      <c r="O90" s="309">
        <f t="shared" si="20"/>
        <v>0</v>
      </c>
      <c r="P90" s="309">
        <f t="shared" si="20"/>
        <v>0</v>
      </c>
      <c r="Q90" s="309">
        <f t="shared" si="20"/>
        <v>0</v>
      </c>
      <c r="R90" s="309">
        <f t="shared" si="20"/>
        <v>0</v>
      </c>
      <c r="S90" s="309">
        <f t="shared" si="20"/>
        <v>0</v>
      </c>
      <c r="T90" s="309">
        <f t="shared" si="20"/>
        <v>423700</v>
      </c>
      <c r="U90" s="2"/>
    </row>
    <row r="91" spans="1:21" ht="91.5" customHeight="1">
      <c r="A91" s="167" t="s">
        <v>377</v>
      </c>
      <c r="B91" s="254">
        <v>3140</v>
      </c>
      <c r="C91" s="167" t="s">
        <v>378</v>
      </c>
      <c r="D91" s="480" t="s">
        <v>379</v>
      </c>
      <c r="E91" s="481"/>
      <c r="F91" s="481"/>
      <c r="G91" s="482"/>
      <c r="H91" s="313">
        <v>423700</v>
      </c>
      <c r="I91" s="313">
        <v>423700</v>
      </c>
      <c r="J91" s="313"/>
      <c r="K91" s="313"/>
      <c r="L91" s="313"/>
      <c r="M91" s="313"/>
      <c r="N91" s="313"/>
      <c r="O91" s="313"/>
      <c r="P91" s="313"/>
      <c r="Q91" s="313"/>
      <c r="R91" s="313"/>
      <c r="S91" s="313"/>
      <c r="T91" s="367">
        <f>H91+M91</f>
        <v>423700</v>
      </c>
      <c r="U91" s="2"/>
    </row>
    <row r="92" spans="1:21" ht="41.25" customHeight="1">
      <c r="A92" s="225" t="s">
        <v>130</v>
      </c>
      <c r="B92" s="226">
        <v>4000</v>
      </c>
      <c r="C92" s="225" t="s">
        <v>130</v>
      </c>
      <c r="D92" s="486" t="s">
        <v>140</v>
      </c>
      <c r="E92" s="487"/>
      <c r="F92" s="487"/>
      <c r="G92" s="488"/>
      <c r="H92" s="309">
        <f aca="true" t="shared" si="21" ref="H92:T92">H93+H94+H95+H96</f>
        <v>9530110</v>
      </c>
      <c r="I92" s="309">
        <f t="shared" si="21"/>
        <v>9530110</v>
      </c>
      <c r="J92" s="309">
        <f t="shared" si="21"/>
        <v>6300000</v>
      </c>
      <c r="K92" s="309">
        <f t="shared" si="21"/>
        <v>752510</v>
      </c>
      <c r="L92" s="309">
        <f t="shared" si="21"/>
        <v>0</v>
      </c>
      <c r="M92" s="309">
        <f t="shared" si="21"/>
        <v>53900</v>
      </c>
      <c r="N92" s="309">
        <f t="shared" si="21"/>
        <v>49900</v>
      </c>
      <c r="O92" s="309">
        <f t="shared" si="21"/>
        <v>4000</v>
      </c>
      <c r="P92" s="309">
        <f t="shared" si="21"/>
        <v>0</v>
      </c>
      <c r="Q92" s="309">
        <f t="shared" si="21"/>
        <v>0</v>
      </c>
      <c r="R92" s="309">
        <f t="shared" si="21"/>
        <v>49900</v>
      </c>
      <c r="S92" s="309">
        <f t="shared" si="21"/>
        <v>0</v>
      </c>
      <c r="T92" s="309">
        <f t="shared" si="21"/>
        <v>9584010</v>
      </c>
      <c r="U92" s="2"/>
    </row>
    <row r="93" spans="1:21" ht="41.25" customHeight="1">
      <c r="A93" s="167" t="s">
        <v>309</v>
      </c>
      <c r="B93" s="254">
        <v>4030</v>
      </c>
      <c r="C93" s="167" t="s">
        <v>204</v>
      </c>
      <c r="D93" s="483" t="s">
        <v>310</v>
      </c>
      <c r="E93" s="484"/>
      <c r="F93" s="484"/>
      <c r="G93" s="485"/>
      <c r="H93" s="302">
        <v>1746270</v>
      </c>
      <c r="I93" s="302">
        <v>1746270</v>
      </c>
      <c r="J93" s="302">
        <v>1230000</v>
      </c>
      <c r="K93" s="302">
        <v>148570</v>
      </c>
      <c r="L93" s="302"/>
      <c r="M93" s="302">
        <v>53900</v>
      </c>
      <c r="N93" s="302">
        <v>49900</v>
      </c>
      <c r="O93" s="302">
        <v>4000</v>
      </c>
      <c r="P93" s="302"/>
      <c r="Q93" s="302"/>
      <c r="R93" s="302">
        <v>49900</v>
      </c>
      <c r="S93" s="302"/>
      <c r="T93" s="367">
        <f aca="true" t="shared" si="22" ref="T93:T111">H93+M93</f>
        <v>1800170</v>
      </c>
      <c r="U93" s="2"/>
    </row>
    <row r="94" spans="1:21" ht="41.25" customHeight="1">
      <c r="A94" s="167" t="s">
        <v>237</v>
      </c>
      <c r="B94" s="254">
        <v>4040</v>
      </c>
      <c r="C94" s="167" t="s">
        <v>204</v>
      </c>
      <c r="D94" s="483" t="s">
        <v>205</v>
      </c>
      <c r="E94" s="484"/>
      <c r="F94" s="484"/>
      <c r="G94" s="485"/>
      <c r="H94" s="313">
        <v>875280</v>
      </c>
      <c r="I94" s="313">
        <v>875280</v>
      </c>
      <c r="J94" s="313">
        <v>570000</v>
      </c>
      <c r="K94" s="313">
        <v>38880</v>
      </c>
      <c r="L94" s="313"/>
      <c r="M94" s="313"/>
      <c r="N94" s="313"/>
      <c r="O94" s="313"/>
      <c r="P94" s="313"/>
      <c r="Q94" s="313"/>
      <c r="R94" s="313"/>
      <c r="S94" s="313"/>
      <c r="T94" s="367">
        <f t="shared" si="22"/>
        <v>875280</v>
      </c>
      <c r="U94" s="2"/>
    </row>
    <row r="95" spans="1:21" ht="63.75" customHeight="1">
      <c r="A95" s="167" t="s">
        <v>238</v>
      </c>
      <c r="B95" s="254">
        <v>4060</v>
      </c>
      <c r="C95" s="167" t="s">
        <v>96</v>
      </c>
      <c r="D95" s="483" t="s">
        <v>206</v>
      </c>
      <c r="E95" s="484"/>
      <c r="F95" s="484"/>
      <c r="G95" s="485"/>
      <c r="H95" s="313">
        <v>6538560</v>
      </c>
      <c r="I95" s="313">
        <v>6538560</v>
      </c>
      <c r="J95" s="313">
        <v>4500000</v>
      </c>
      <c r="K95" s="313">
        <v>565060</v>
      </c>
      <c r="L95" s="313"/>
      <c r="M95" s="313"/>
      <c r="N95" s="313"/>
      <c r="O95" s="313"/>
      <c r="P95" s="313"/>
      <c r="Q95" s="313"/>
      <c r="R95" s="313"/>
      <c r="S95" s="313"/>
      <c r="T95" s="367">
        <f t="shared" si="22"/>
        <v>6538560</v>
      </c>
      <c r="U95" s="2"/>
    </row>
    <row r="96" spans="1:21" ht="41.25" customHeight="1">
      <c r="A96" s="167" t="s">
        <v>239</v>
      </c>
      <c r="B96" s="254">
        <v>4082</v>
      </c>
      <c r="C96" s="167" t="s">
        <v>200</v>
      </c>
      <c r="D96" s="483" t="s">
        <v>201</v>
      </c>
      <c r="E96" s="484"/>
      <c r="F96" s="484"/>
      <c r="G96" s="485"/>
      <c r="H96" s="313">
        <v>370000</v>
      </c>
      <c r="I96" s="313">
        <v>370000</v>
      </c>
      <c r="J96" s="313"/>
      <c r="K96" s="313"/>
      <c r="L96" s="313"/>
      <c r="M96" s="313"/>
      <c r="N96" s="313"/>
      <c r="O96" s="313"/>
      <c r="P96" s="313"/>
      <c r="Q96" s="313"/>
      <c r="R96" s="313"/>
      <c r="S96" s="313"/>
      <c r="T96" s="367">
        <f t="shared" si="22"/>
        <v>370000</v>
      </c>
      <c r="U96" s="2"/>
    </row>
    <row r="97" spans="1:21" s="1" customFormat="1" ht="41.25" customHeight="1">
      <c r="A97" s="210" t="s">
        <v>130</v>
      </c>
      <c r="B97" s="227">
        <v>5000</v>
      </c>
      <c r="C97" s="210" t="s">
        <v>130</v>
      </c>
      <c r="D97" s="486" t="s">
        <v>137</v>
      </c>
      <c r="E97" s="487"/>
      <c r="F97" s="487"/>
      <c r="G97" s="488"/>
      <c r="H97" s="309">
        <f>H98+H99+H100+H101</f>
        <v>2303500</v>
      </c>
      <c r="I97" s="309">
        <f aca="true" t="shared" si="23" ref="I97:T97">I98+I99+I100+I101</f>
        <v>2303500</v>
      </c>
      <c r="J97" s="309">
        <f t="shared" si="23"/>
        <v>1450000</v>
      </c>
      <c r="K97" s="309">
        <f t="shared" si="23"/>
        <v>0</v>
      </c>
      <c r="L97" s="309">
        <f t="shared" si="23"/>
        <v>0</v>
      </c>
      <c r="M97" s="309">
        <f t="shared" si="23"/>
        <v>0</v>
      </c>
      <c r="N97" s="309">
        <f t="shared" si="23"/>
        <v>0</v>
      </c>
      <c r="O97" s="309">
        <f t="shared" si="23"/>
        <v>0</v>
      </c>
      <c r="P97" s="309">
        <f t="shared" si="23"/>
        <v>0</v>
      </c>
      <c r="Q97" s="309">
        <f t="shared" si="23"/>
        <v>0</v>
      </c>
      <c r="R97" s="309">
        <f t="shared" si="23"/>
        <v>0</v>
      </c>
      <c r="S97" s="309">
        <f t="shared" si="23"/>
        <v>0</v>
      </c>
      <c r="T97" s="309">
        <f t="shared" si="23"/>
        <v>2303500</v>
      </c>
      <c r="U97" s="3"/>
    </row>
    <row r="98" spans="1:21" s="1" customFormat="1" ht="62.25" customHeight="1">
      <c r="A98" s="167" t="s">
        <v>240</v>
      </c>
      <c r="B98" s="254">
        <v>5011</v>
      </c>
      <c r="C98" s="167" t="s">
        <v>97</v>
      </c>
      <c r="D98" s="483" t="s">
        <v>207</v>
      </c>
      <c r="E98" s="484"/>
      <c r="F98" s="484"/>
      <c r="G98" s="485"/>
      <c r="H98" s="313">
        <v>200000</v>
      </c>
      <c r="I98" s="313">
        <v>200000</v>
      </c>
      <c r="J98" s="313"/>
      <c r="K98" s="313"/>
      <c r="L98" s="313"/>
      <c r="M98" s="313"/>
      <c r="N98" s="313"/>
      <c r="O98" s="313"/>
      <c r="P98" s="313"/>
      <c r="Q98" s="313"/>
      <c r="R98" s="313"/>
      <c r="S98" s="317"/>
      <c r="T98" s="367">
        <f t="shared" si="22"/>
        <v>200000</v>
      </c>
      <c r="U98" s="3"/>
    </row>
    <row r="99" spans="1:21" s="1" customFormat="1" ht="54" customHeight="1">
      <c r="A99" s="167" t="s">
        <v>241</v>
      </c>
      <c r="B99" s="254">
        <v>5012</v>
      </c>
      <c r="C99" s="167" t="s">
        <v>97</v>
      </c>
      <c r="D99" s="483" t="s">
        <v>208</v>
      </c>
      <c r="E99" s="484"/>
      <c r="F99" s="484"/>
      <c r="G99" s="485"/>
      <c r="H99" s="313">
        <v>80000</v>
      </c>
      <c r="I99" s="313">
        <v>80000</v>
      </c>
      <c r="J99" s="313"/>
      <c r="K99" s="313"/>
      <c r="L99" s="313"/>
      <c r="M99" s="313"/>
      <c r="N99" s="313"/>
      <c r="O99" s="313"/>
      <c r="P99" s="313"/>
      <c r="Q99" s="313"/>
      <c r="R99" s="313"/>
      <c r="S99" s="317"/>
      <c r="T99" s="367">
        <f t="shared" si="22"/>
        <v>80000</v>
      </c>
      <c r="U99" s="3"/>
    </row>
    <row r="100" spans="1:21" ht="54" customHeight="1">
      <c r="A100" s="167" t="s">
        <v>242</v>
      </c>
      <c r="B100" s="254">
        <v>5031</v>
      </c>
      <c r="C100" s="167" t="s">
        <v>97</v>
      </c>
      <c r="D100" s="483" t="s">
        <v>209</v>
      </c>
      <c r="E100" s="484"/>
      <c r="F100" s="484"/>
      <c r="G100" s="485"/>
      <c r="H100" s="313">
        <v>2023500</v>
      </c>
      <c r="I100" s="313">
        <v>2023500</v>
      </c>
      <c r="J100" s="313">
        <v>1450000</v>
      </c>
      <c r="K100" s="313"/>
      <c r="L100" s="313"/>
      <c r="M100" s="313"/>
      <c r="N100" s="313"/>
      <c r="O100" s="313"/>
      <c r="P100" s="313"/>
      <c r="Q100" s="313"/>
      <c r="R100" s="313"/>
      <c r="S100" s="313"/>
      <c r="T100" s="367">
        <f t="shared" si="22"/>
        <v>2023500</v>
      </c>
      <c r="U100" s="2"/>
    </row>
    <row r="101" spans="1:21" ht="73.5" customHeight="1" hidden="1">
      <c r="A101" s="167" t="s">
        <v>347</v>
      </c>
      <c r="B101" s="254">
        <v>5045</v>
      </c>
      <c r="C101" s="167" t="s">
        <v>97</v>
      </c>
      <c r="D101" s="483" t="s">
        <v>348</v>
      </c>
      <c r="E101" s="484"/>
      <c r="F101" s="484"/>
      <c r="G101" s="485"/>
      <c r="H101" s="313"/>
      <c r="I101" s="313"/>
      <c r="J101" s="313"/>
      <c r="K101" s="313"/>
      <c r="L101" s="313"/>
      <c r="M101" s="313"/>
      <c r="N101" s="313"/>
      <c r="O101" s="313"/>
      <c r="P101" s="313"/>
      <c r="Q101" s="313"/>
      <c r="R101" s="313"/>
      <c r="S101" s="313"/>
      <c r="T101" s="367">
        <f t="shared" si="22"/>
        <v>0</v>
      </c>
      <c r="U101" s="2"/>
    </row>
    <row r="102" spans="1:21" ht="34.5" customHeight="1">
      <c r="A102" s="210" t="s">
        <v>130</v>
      </c>
      <c r="B102" s="227">
        <v>7000</v>
      </c>
      <c r="C102" s="210" t="s">
        <v>130</v>
      </c>
      <c r="D102" s="567" t="s">
        <v>167</v>
      </c>
      <c r="E102" s="567"/>
      <c r="F102" s="567"/>
      <c r="G102" s="567"/>
      <c r="H102" s="309">
        <f>H104+H107</f>
        <v>0</v>
      </c>
      <c r="I102" s="309">
        <f>I104+I107</f>
        <v>0</v>
      </c>
      <c r="J102" s="309">
        <f>J104+J107</f>
        <v>0</v>
      </c>
      <c r="K102" s="309">
        <f>K104+K107</f>
        <v>0</v>
      </c>
      <c r="L102" s="309">
        <f>L104+L107</f>
        <v>0</v>
      </c>
      <c r="M102" s="309">
        <f aca="true" t="shared" si="24" ref="M102:T102">SUM(M104:M107)</f>
        <v>3077320</v>
      </c>
      <c r="N102" s="309">
        <f t="shared" si="24"/>
        <v>3077320</v>
      </c>
      <c r="O102" s="309">
        <f t="shared" si="24"/>
        <v>0</v>
      </c>
      <c r="P102" s="309">
        <f t="shared" si="24"/>
        <v>0</v>
      </c>
      <c r="Q102" s="309">
        <f t="shared" si="24"/>
        <v>0</v>
      </c>
      <c r="R102" s="309">
        <f t="shared" si="24"/>
        <v>3077320</v>
      </c>
      <c r="S102" s="309">
        <f t="shared" si="24"/>
        <v>0</v>
      </c>
      <c r="T102" s="309">
        <f t="shared" si="24"/>
        <v>3077320</v>
      </c>
      <c r="U102" s="2"/>
    </row>
    <row r="103" spans="1:21" ht="27" customHeight="1" hidden="1">
      <c r="A103" s="251" t="s">
        <v>243</v>
      </c>
      <c r="B103" s="251" t="s">
        <v>174</v>
      </c>
      <c r="C103" s="251"/>
      <c r="D103" s="564" t="s">
        <v>210</v>
      </c>
      <c r="E103" s="565"/>
      <c r="F103" s="565"/>
      <c r="G103" s="566"/>
      <c r="H103" s="318">
        <f>H104</f>
        <v>0</v>
      </c>
      <c r="I103" s="318">
        <f>I104</f>
        <v>0</v>
      </c>
      <c r="J103" s="318">
        <f>J104</f>
        <v>0</v>
      </c>
      <c r="K103" s="318">
        <f>K104</f>
        <v>0</v>
      </c>
      <c r="L103" s="318">
        <f>L104</f>
        <v>0</v>
      </c>
      <c r="M103" s="318">
        <f aca="true" t="shared" si="25" ref="M103:R103">M104+M105</f>
        <v>3077320</v>
      </c>
      <c r="N103" s="318">
        <f>N104+N105</f>
        <v>3077320</v>
      </c>
      <c r="O103" s="318">
        <f t="shared" si="25"/>
        <v>0</v>
      </c>
      <c r="P103" s="318">
        <f t="shared" si="25"/>
        <v>0</v>
      </c>
      <c r="Q103" s="318">
        <f t="shared" si="25"/>
        <v>0</v>
      </c>
      <c r="R103" s="318">
        <f t="shared" si="25"/>
        <v>3077320</v>
      </c>
      <c r="S103" s="319"/>
      <c r="T103" s="367">
        <f t="shared" si="22"/>
        <v>3077320</v>
      </c>
      <c r="U103" s="2"/>
    </row>
    <row r="104" spans="1:21" ht="39" customHeight="1">
      <c r="A104" s="167" t="s">
        <v>244</v>
      </c>
      <c r="B104" s="167" t="s">
        <v>211</v>
      </c>
      <c r="C104" s="167" t="s">
        <v>99</v>
      </c>
      <c r="D104" s="563" t="s">
        <v>212</v>
      </c>
      <c r="E104" s="563"/>
      <c r="F104" s="563"/>
      <c r="G104" s="563"/>
      <c r="H104" s="313"/>
      <c r="I104" s="313"/>
      <c r="J104" s="313"/>
      <c r="K104" s="313"/>
      <c r="L104" s="313"/>
      <c r="M104" s="313">
        <v>2618620</v>
      </c>
      <c r="N104" s="313">
        <v>2618620</v>
      </c>
      <c r="O104" s="313"/>
      <c r="P104" s="313"/>
      <c r="Q104" s="313"/>
      <c r="R104" s="313">
        <v>2618620</v>
      </c>
      <c r="S104" s="313"/>
      <c r="T104" s="367">
        <f t="shared" si="22"/>
        <v>2618620</v>
      </c>
      <c r="U104" s="2"/>
    </row>
    <row r="105" spans="1:21" ht="52.5" customHeight="1">
      <c r="A105" s="167" t="s">
        <v>293</v>
      </c>
      <c r="B105" s="167" t="s">
        <v>294</v>
      </c>
      <c r="C105" s="167" t="s">
        <v>99</v>
      </c>
      <c r="D105" s="563" t="s">
        <v>397</v>
      </c>
      <c r="E105" s="563"/>
      <c r="F105" s="563"/>
      <c r="G105" s="563"/>
      <c r="H105" s="313"/>
      <c r="I105" s="313"/>
      <c r="J105" s="313"/>
      <c r="K105" s="313"/>
      <c r="L105" s="313"/>
      <c r="M105" s="313">
        <v>458700</v>
      </c>
      <c r="N105" s="313">
        <v>458700</v>
      </c>
      <c r="O105" s="313"/>
      <c r="P105" s="313"/>
      <c r="Q105" s="313"/>
      <c r="R105" s="313">
        <v>458700</v>
      </c>
      <c r="S105" s="313"/>
      <c r="T105" s="367">
        <f t="shared" si="22"/>
        <v>458700</v>
      </c>
      <c r="U105" s="2"/>
    </row>
    <row r="106" spans="1:21" ht="27" customHeight="1" hidden="1">
      <c r="A106" s="167" t="s">
        <v>289</v>
      </c>
      <c r="B106" s="167" t="s">
        <v>290</v>
      </c>
      <c r="C106" s="167" t="s">
        <v>98</v>
      </c>
      <c r="D106" s="563" t="s">
        <v>291</v>
      </c>
      <c r="E106" s="563"/>
      <c r="F106" s="563"/>
      <c r="G106" s="563"/>
      <c r="H106" s="313"/>
      <c r="I106" s="313"/>
      <c r="J106" s="313"/>
      <c r="K106" s="313"/>
      <c r="L106" s="313"/>
      <c r="M106" s="313"/>
      <c r="N106" s="313"/>
      <c r="O106" s="313"/>
      <c r="P106" s="313"/>
      <c r="Q106" s="313"/>
      <c r="R106" s="313"/>
      <c r="S106" s="313"/>
      <c r="T106" s="367">
        <f t="shared" si="22"/>
        <v>0</v>
      </c>
      <c r="U106" s="2"/>
    </row>
    <row r="107" spans="1:21" ht="36" customHeight="1" hidden="1">
      <c r="A107" s="167" t="s">
        <v>261</v>
      </c>
      <c r="B107" s="167" t="s">
        <v>262</v>
      </c>
      <c r="C107" s="167" t="s">
        <v>98</v>
      </c>
      <c r="D107" s="563" t="s">
        <v>263</v>
      </c>
      <c r="E107" s="563"/>
      <c r="F107" s="563"/>
      <c r="G107" s="563"/>
      <c r="H107" s="313"/>
      <c r="I107" s="313"/>
      <c r="J107" s="313"/>
      <c r="K107" s="313"/>
      <c r="L107" s="313"/>
      <c r="M107" s="313"/>
      <c r="N107" s="313"/>
      <c r="O107" s="313"/>
      <c r="P107" s="313"/>
      <c r="Q107" s="313"/>
      <c r="R107" s="313"/>
      <c r="S107" s="313"/>
      <c r="T107" s="367">
        <f t="shared" si="22"/>
        <v>0</v>
      </c>
      <c r="U107" s="2"/>
    </row>
    <row r="108" spans="1:21" ht="27.75" customHeight="1">
      <c r="A108" s="223" t="s">
        <v>402</v>
      </c>
      <c r="B108" s="290"/>
      <c r="C108" s="291"/>
      <c r="D108" s="513" t="s">
        <v>403</v>
      </c>
      <c r="E108" s="514"/>
      <c r="F108" s="514"/>
      <c r="G108" s="515"/>
      <c r="H108" s="316">
        <f>H109</f>
        <v>5220685</v>
      </c>
      <c r="I108" s="316">
        <f aca="true" t="shared" si="26" ref="I108:S108">I109</f>
        <v>5220685</v>
      </c>
      <c r="J108" s="316">
        <f t="shared" si="26"/>
        <v>833800</v>
      </c>
      <c r="K108" s="316">
        <f t="shared" si="26"/>
        <v>7300</v>
      </c>
      <c r="L108" s="316">
        <f t="shared" si="26"/>
        <v>0</v>
      </c>
      <c r="M108" s="316">
        <f t="shared" si="26"/>
        <v>0</v>
      </c>
      <c r="N108" s="316">
        <f t="shared" si="26"/>
        <v>0</v>
      </c>
      <c r="O108" s="316">
        <f t="shared" si="26"/>
        <v>0</v>
      </c>
      <c r="P108" s="316">
        <f t="shared" si="26"/>
        <v>0</v>
      </c>
      <c r="Q108" s="316">
        <f t="shared" si="26"/>
        <v>0</v>
      </c>
      <c r="R108" s="316">
        <f t="shared" si="26"/>
        <v>0</v>
      </c>
      <c r="S108" s="320">
        <f t="shared" si="26"/>
        <v>0</v>
      </c>
      <c r="T108" s="316">
        <f t="shared" si="22"/>
        <v>5220685</v>
      </c>
      <c r="U108" s="2"/>
    </row>
    <row r="109" spans="1:21" ht="27.75" customHeight="1">
      <c r="A109" s="223" t="s">
        <v>404</v>
      </c>
      <c r="B109" s="290"/>
      <c r="C109" s="291"/>
      <c r="D109" s="513" t="s">
        <v>403</v>
      </c>
      <c r="E109" s="514"/>
      <c r="F109" s="514"/>
      <c r="G109" s="515"/>
      <c r="H109" s="316">
        <f>H110+H112</f>
        <v>5220685</v>
      </c>
      <c r="I109" s="316">
        <f aca="true" t="shared" si="27" ref="I109:S109">I110+I112</f>
        <v>5220685</v>
      </c>
      <c r="J109" s="316">
        <f t="shared" si="27"/>
        <v>833800</v>
      </c>
      <c r="K109" s="316">
        <f t="shared" si="27"/>
        <v>7300</v>
      </c>
      <c r="L109" s="316">
        <f t="shared" si="27"/>
        <v>0</v>
      </c>
      <c r="M109" s="316">
        <f t="shared" si="27"/>
        <v>0</v>
      </c>
      <c r="N109" s="316">
        <f t="shared" si="27"/>
        <v>0</v>
      </c>
      <c r="O109" s="316">
        <f t="shared" si="27"/>
        <v>0</v>
      </c>
      <c r="P109" s="316">
        <f t="shared" si="27"/>
        <v>0</v>
      </c>
      <c r="Q109" s="316">
        <f t="shared" si="27"/>
        <v>0</v>
      </c>
      <c r="R109" s="316">
        <f t="shared" si="27"/>
        <v>0</v>
      </c>
      <c r="S109" s="320">
        <f t="shared" si="27"/>
        <v>0</v>
      </c>
      <c r="T109" s="316">
        <f t="shared" si="22"/>
        <v>5220685</v>
      </c>
      <c r="U109" s="2"/>
    </row>
    <row r="110" spans="1:21" ht="40.5" customHeight="1">
      <c r="A110" s="225" t="s">
        <v>130</v>
      </c>
      <c r="B110" s="288" t="s">
        <v>131</v>
      </c>
      <c r="C110" s="289" t="s">
        <v>130</v>
      </c>
      <c r="D110" s="486" t="s">
        <v>132</v>
      </c>
      <c r="E110" s="487"/>
      <c r="F110" s="487"/>
      <c r="G110" s="488"/>
      <c r="H110" s="321">
        <f>H111</f>
        <v>1096100</v>
      </c>
      <c r="I110" s="321">
        <f aca="true" t="shared" si="28" ref="I110:T110">I111</f>
        <v>1096100</v>
      </c>
      <c r="J110" s="321">
        <f t="shared" si="28"/>
        <v>833800</v>
      </c>
      <c r="K110" s="321">
        <f t="shared" si="28"/>
        <v>7300</v>
      </c>
      <c r="L110" s="321">
        <f t="shared" si="28"/>
        <v>0</v>
      </c>
      <c r="M110" s="321">
        <f t="shared" si="28"/>
        <v>0</v>
      </c>
      <c r="N110" s="321">
        <f t="shared" si="28"/>
        <v>0</v>
      </c>
      <c r="O110" s="321">
        <f t="shared" si="28"/>
        <v>0</v>
      </c>
      <c r="P110" s="321">
        <f t="shared" si="28"/>
        <v>0</v>
      </c>
      <c r="Q110" s="321">
        <f t="shared" si="28"/>
        <v>0</v>
      </c>
      <c r="R110" s="321">
        <f t="shared" si="28"/>
        <v>0</v>
      </c>
      <c r="S110" s="321">
        <f t="shared" si="28"/>
        <v>0</v>
      </c>
      <c r="T110" s="321">
        <f t="shared" si="28"/>
        <v>1096100</v>
      </c>
      <c r="U110" s="2"/>
    </row>
    <row r="111" spans="1:21" ht="69" customHeight="1">
      <c r="A111" s="167" t="s">
        <v>444</v>
      </c>
      <c r="B111" s="369" t="s">
        <v>151</v>
      </c>
      <c r="C111" s="369" t="s">
        <v>86</v>
      </c>
      <c r="D111" s="483" t="s">
        <v>152</v>
      </c>
      <c r="E111" s="484"/>
      <c r="F111" s="484"/>
      <c r="G111" s="485"/>
      <c r="H111" s="313">
        <v>1096100</v>
      </c>
      <c r="I111" s="313">
        <v>1096100</v>
      </c>
      <c r="J111" s="313">
        <v>833800</v>
      </c>
      <c r="K111" s="313">
        <v>7300</v>
      </c>
      <c r="L111" s="313"/>
      <c r="M111" s="313"/>
      <c r="N111" s="313"/>
      <c r="O111" s="313"/>
      <c r="P111" s="313"/>
      <c r="Q111" s="313"/>
      <c r="R111" s="313"/>
      <c r="S111" s="313"/>
      <c r="T111" s="367">
        <f t="shared" si="22"/>
        <v>1096100</v>
      </c>
      <c r="U111" s="2"/>
    </row>
    <row r="112" spans="1:21" ht="48" customHeight="1">
      <c r="A112" s="151" t="s">
        <v>130</v>
      </c>
      <c r="B112" s="152">
        <v>9000</v>
      </c>
      <c r="C112" s="154" t="s">
        <v>130</v>
      </c>
      <c r="D112" s="576" t="s">
        <v>104</v>
      </c>
      <c r="E112" s="577"/>
      <c r="F112" s="577"/>
      <c r="G112" s="578"/>
      <c r="H112" s="316">
        <f>SUM(H113:H115)</f>
        <v>4124585</v>
      </c>
      <c r="I112" s="316">
        <f aca="true" t="shared" si="29" ref="I112:T112">SUM(I113:I115)</f>
        <v>4124585</v>
      </c>
      <c r="J112" s="316">
        <f t="shared" si="29"/>
        <v>0</v>
      </c>
      <c r="K112" s="316">
        <f t="shared" si="29"/>
        <v>0</v>
      </c>
      <c r="L112" s="316">
        <f t="shared" si="29"/>
        <v>0</v>
      </c>
      <c r="M112" s="316">
        <f t="shared" si="29"/>
        <v>0</v>
      </c>
      <c r="N112" s="316">
        <f t="shared" si="29"/>
        <v>0</v>
      </c>
      <c r="O112" s="316">
        <f t="shared" si="29"/>
        <v>0</v>
      </c>
      <c r="P112" s="316">
        <f t="shared" si="29"/>
        <v>0</v>
      </c>
      <c r="Q112" s="316">
        <f t="shared" si="29"/>
        <v>0</v>
      </c>
      <c r="R112" s="316">
        <f t="shared" si="29"/>
        <v>0</v>
      </c>
      <c r="S112" s="316">
        <f t="shared" si="29"/>
        <v>0</v>
      </c>
      <c r="T112" s="316">
        <f t="shared" si="29"/>
        <v>4124585</v>
      </c>
      <c r="U112" s="2"/>
    </row>
    <row r="113" spans="1:21" ht="27.75" customHeight="1">
      <c r="A113" s="167" t="s">
        <v>475</v>
      </c>
      <c r="B113" s="252">
        <v>9110</v>
      </c>
      <c r="C113" s="253" t="s">
        <v>105</v>
      </c>
      <c r="D113" s="489" t="s">
        <v>79</v>
      </c>
      <c r="E113" s="490"/>
      <c r="F113" s="490"/>
      <c r="G113" s="491"/>
      <c r="H113" s="302">
        <v>812300</v>
      </c>
      <c r="I113" s="302">
        <v>812300</v>
      </c>
      <c r="J113" s="367"/>
      <c r="K113" s="367"/>
      <c r="L113" s="367"/>
      <c r="M113" s="367"/>
      <c r="N113" s="367"/>
      <c r="O113" s="367"/>
      <c r="P113" s="367"/>
      <c r="Q113" s="367"/>
      <c r="R113" s="367"/>
      <c r="S113" s="367"/>
      <c r="T113" s="367">
        <f>H113+M113</f>
        <v>812300</v>
      </c>
      <c r="U113" s="2"/>
    </row>
    <row r="114" spans="1:21" ht="27.75" customHeight="1">
      <c r="A114" s="355" t="s">
        <v>520</v>
      </c>
      <c r="B114" s="252">
        <v>9770</v>
      </c>
      <c r="C114" s="253" t="s">
        <v>105</v>
      </c>
      <c r="D114" s="489" t="s">
        <v>195</v>
      </c>
      <c r="E114" s="490"/>
      <c r="F114" s="490"/>
      <c r="G114" s="491"/>
      <c r="H114" s="302">
        <v>2952285</v>
      </c>
      <c r="I114" s="302">
        <v>2952285</v>
      </c>
      <c r="J114" s="367"/>
      <c r="K114" s="367"/>
      <c r="L114" s="367"/>
      <c r="M114" s="367"/>
      <c r="N114" s="367"/>
      <c r="O114" s="367"/>
      <c r="P114" s="367"/>
      <c r="Q114" s="367"/>
      <c r="R114" s="367"/>
      <c r="S114" s="367"/>
      <c r="T114" s="367">
        <f>H114+M114</f>
        <v>2952285</v>
      </c>
      <c r="U114" s="2"/>
    </row>
    <row r="115" spans="1:21" ht="51.75" customHeight="1">
      <c r="A115" s="355" t="s">
        <v>485</v>
      </c>
      <c r="B115" s="254">
        <v>9800</v>
      </c>
      <c r="C115" s="167" t="s">
        <v>105</v>
      </c>
      <c r="D115" s="573" t="s">
        <v>486</v>
      </c>
      <c r="E115" s="574"/>
      <c r="F115" s="574"/>
      <c r="G115" s="575"/>
      <c r="H115" s="302">
        <v>360000</v>
      </c>
      <c r="I115" s="302">
        <v>360000</v>
      </c>
      <c r="J115" s="367"/>
      <c r="K115" s="367"/>
      <c r="L115" s="367"/>
      <c r="M115" s="367"/>
      <c r="N115" s="367"/>
      <c r="O115" s="367"/>
      <c r="P115" s="367"/>
      <c r="Q115" s="367"/>
      <c r="R115" s="367"/>
      <c r="S115" s="367"/>
      <c r="T115" s="367">
        <f>H115+M115</f>
        <v>360000</v>
      </c>
      <c r="U115" s="2"/>
    </row>
    <row r="116" spans="1:20" s="157" customFormat="1" ht="44.25" customHeight="1" thickBot="1">
      <c r="A116" s="158" t="s">
        <v>334</v>
      </c>
      <c r="B116" s="159"/>
      <c r="C116" s="159"/>
      <c r="D116" s="570" t="s">
        <v>149</v>
      </c>
      <c r="E116" s="571"/>
      <c r="F116" s="571"/>
      <c r="G116" s="572"/>
      <c r="H116" s="360">
        <f aca="true" t="shared" si="30" ref="H116:T116">H16+H73+H108</f>
        <v>211466157.44</v>
      </c>
      <c r="I116" s="360">
        <f t="shared" si="30"/>
        <v>199050357.44</v>
      </c>
      <c r="J116" s="360">
        <f t="shared" si="30"/>
        <v>120848546.94</v>
      </c>
      <c r="K116" s="362">
        <f t="shared" si="30"/>
        <v>9558810</v>
      </c>
      <c r="L116" s="362">
        <f t="shared" si="30"/>
        <v>12415800</v>
      </c>
      <c r="M116" s="362">
        <f t="shared" si="30"/>
        <v>40500730</v>
      </c>
      <c r="N116" s="362">
        <f t="shared" si="30"/>
        <v>30950300</v>
      </c>
      <c r="O116" s="362">
        <f t="shared" si="30"/>
        <v>9319900</v>
      </c>
      <c r="P116" s="362">
        <f t="shared" si="30"/>
        <v>0</v>
      </c>
      <c r="Q116" s="362">
        <f t="shared" si="30"/>
        <v>0</v>
      </c>
      <c r="R116" s="362">
        <f t="shared" si="30"/>
        <v>31180830</v>
      </c>
      <c r="S116" s="360">
        <f t="shared" si="30"/>
        <v>250000</v>
      </c>
      <c r="T116" s="360">
        <f t="shared" si="30"/>
        <v>251966887.44</v>
      </c>
    </row>
    <row r="117" spans="2:21" ht="32.25" customHeight="1">
      <c r="B117" s="2"/>
      <c r="C117" s="2"/>
      <c r="D117" s="2"/>
      <c r="E117" s="2"/>
      <c r="F117" s="2"/>
      <c r="G117" s="2"/>
      <c r="U117" s="2"/>
    </row>
    <row r="118" spans="2:21" ht="30.75" customHeight="1">
      <c r="B118" s="568" t="s">
        <v>292</v>
      </c>
      <c r="C118" s="568"/>
      <c r="D118" s="568"/>
      <c r="E118" s="568"/>
      <c r="F118" s="568"/>
      <c r="G118" s="2"/>
      <c r="K118" s="364" t="s">
        <v>471</v>
      </c>
      <c r="L118" s="364"/>
      <c r="U118" s="2"/>
    </row>
    <row r="119" spans="2:7" ht="25.5">
      <c r="B119" s="3"/>
      <c r="C119" s="3"/>
      <c r="D119" s="94"/>
      <c r="E119" s="94"/>
      <c r="F119" s="94"/>
      <c r="G119" s="94"/>
    </row>
    <row r="120" spans="2:7" ht="25.5">
      <c r="B120" s="3"/>
      <c r="C120" s="3"/>
      <c r="D120" s="94"/>
      <c r="E120" s="94"/>
      <c r="F120" s="94"/>
      <c r="G120" s="94"/>
    </row>
  </sheetData>
  <sheetProtection/>
  <mergeCells count="129">
    <mergeCell ref="D93:G93"/>
    <mergeCell ref="D67:G67"/>
    <mergeCell ref="D98:G98"/>
    <mergeCell ref="D116:G116"/>
    <mergeCell ref="D107:G107"/>
    <mergeCell ref="D113:G113"/>
    <mergeCell ref="D115:G115"/>
    <mergeCell ref="D100:G100"/>
    <mergeCell ref="D112:G112"/>
    <mergeCell ref="D108:G108"/>
    <mergeCell ref="D102:G102"/>
    <mergeCell ref="D104:G104"/>
    <mergeCell ref="B118:F118"/>
    <mergeCell ref="B6:B13"/>
    <mergeCell ref="C6:C13"/>
    <mergeCell ref="D6:G13"/>
    <mergeCell ref="D61:G61"/>
    <mergeCell ref="D31:G31"/>
    <mergeCell ref="D105:G105"/>
    <mergeCell ref="D109:G109"/>
    <mergeCell ref="D106:G106"/>
    <mergeCell ref="D97:G97"/>
    <mergeCell ref="D103:G103"/>
    <mergeCell ref="R8:R13"/>
    <mergeCell ref="Q10:Q13"/>
    <mergeCell ref="D74:G74"/>
    <mergeCell ref="D95:G95"/>
    <mergeCell ref="D99:G99"/>
    <mergeCell ref="D101:G101"/>
    <mergeCell ref="M6:S7"/>
    <mergeCell ref="S10:S13"/>
    <mergeCell ref="D15:G15"/>
    <mergeCell ref="D54:G54"/>
    <mergeCell ref="P10:P13"/>
    <mergeCell ref="D72:G72"/>
    <mergeCell ref="M8:M13"/>
    <mergeCell ref="D37:G37"/>
    <mergeCell ref="D46:G46"/>
    <mergeCell ref="D47:G47"/>
    <mergeCell ref="D70:G70"/>
    <mergeCell ref="D83:G83"/>
    <mergeCell ref="D76:G76"/>
    <mergeCell ref="P1:T1"/>
    <mergeCell ref="G2:M2"/>
    <mergeCell ref="Q2:T2"/>
    <mergeCell ref="G3:M3"/>
    <mergeCell ref="M5:S5"/>
    <mergeCell ref="H6:L7"/>
    <mergeCell ref="T6:T13"/>
    <mergeCell ref="P8:Q8"/>
    <mergeCell ref="J10:J13"/>
    <mergeCell ref="K10:K13"/>
    <mergeCell ref="D23:G23"/>
    <mergeCell ref="D32:G32"/>
    <mergeCell ref="D69:G69"/>
    <mergeCell ref="H8:H13"/>
    <mergeCell ref="I8:I13"/>
    <mergeCell ref="J8:K8"/>
    <mergeCell ref="D17:G17"/>
    <mergeCell ref="D25:G25"/>
    <mergeCell ref="D89:G89"/>
    <mergeCell ref="D88:G88"/>
    <mergeCell ref="D94:G94"/>
    <mergeCell ref="D87:G87"/>
    <mergeCell ref="D91:G91"/>
    <mergeCell ref="D73:G73"/>
    <mergeCell ref="D85:G85"/>
    <mergeCell ref="D78:G78"/>
    <mergeCell ref="D79:G79"/>
    <mergeCell ref="D18:G18"/>
    <mergeCell ref="D22:G22"/>
    <mergeCell ref="D80:G80"/>
    <mergeCell ref="D43:G43"/>
    <mergeCell ref="D50:G50"/>
    <mergeCell ref="D52:G52"/>
    <mergeCell ref="D64:G64"/>
    <mergeCell ref="D24:G24"/>
    <mergeCell ref="D29:G29"/>
    <mergeCell ref="D28:G28"/>
    <mergeCell ref="D26:G26"/>
    <mergeCell ref="D27:G27"/>
    <mergeCell ref="L8:L13"/>
    <mergeCell ref="N8:N13"/>
    <mergeCell ref="O8:O13"/>
    <mergeCell ref="D111:G111"/>
    <mergeCell ref="D81:G81"/>
    <mergeCell ref="D82:G82"/>
    <mergeCell ref="D96:G96"/>
    <mergeCell ref="D90:G90"/>
    <mergeCell ref="D38:G38"/>
    <mergeCell ref="D41:G41"/>
    <mergeCell ref="D20:G20"/>
    <mergeCell ref="D21:G21"/>
    <mergeCell ref="D34:G34"/>
    <mergeCell ref="A6:A13"/>
    <mergeCell ref="D14:G14"/>
    <mergeCell ref="D33:G33"/>
    <mergeCell ref="D16:G16"/>
    <mergeCell ref="D30:G30"/>
    <mergeCell ref="D48:G48"/>
    <mergeCell ref="D58:G58"/>
    <mergeCell ref="D53:G53"/>
    <mergeCell ref="D56:G56"/>
    <mergeCell ref="D49:G49"/>
    <mergeCell ref="D35:G35"/>
    <mergeCell ref="D40:G40"/>
    <mergeCell ref="D36:G36"/>
    <mergeCell ref="D39:G39"/>
    <mergeCell ref="D42:G42"/>
    <mergeCell ref="D59:G59"/>
    <mergeCell ref="D51:G51"/>
    <mergeCell ref="D71:G71"/>
    <mergeCell ref="D114:G114"/>
    <mergeCell ref="D110:G110"/>
    <mergeCell ref="D92:G92"/>
    <mergeCell ref="D77:G77"/>
    <mergeCell ref="D75:G75"/>
    <mergeCell ref="D84:G84"/>
    <mergeCell ref="D86:G86"/>
    <mergeCell ref="D55:G55"/>
    <mergeCell ref="D63:G63"/>
    <mergeCell ref="D44:G44"/>
    <mergeCell ref="D45:G45"/>
    <mergeCell ref="D68:G68"/>
    <mergeCell ref="D62:G62"/>
    <mergeCell ref="D65:G65"/>
    <mergeCell ref="D66:G66"/>
    <mergeCell ref="D60:G60"/>
    <mergeCell ref="D57:G57"/>
  </mergeCells>
  <printOptions/>
  <pageMargins left="0.7874015748031497" right="0.7874015748031497" top="0.0815625" bottom="0.1265625" header="0.2362204724409449" footer="0.5118110236220472"/>
  <pageSetup fitToHeight="0" fitToWidth="1" horizontalDpi="600" verticalDpi="600" orientation="landscape" paperSize="9" scale="27" r:id="rId1"/>
  <rowBreaks count="2" manualBreakCount="2">
    <brk id="47" max="19" man="1"/>
    <brk id="72" max="19" man="1"/>
  </rowBreaks>
</worksheet>
</file>

<file path=xl/worksheets/sheet4.xml><?xml version="1.0" encoding="utf-8"?>
<worksheet xmlns="http://schemas.openxmlformats.org/spreadsheetml/2006/main" xmlns:r="http://schemas.openxmlformats.org/officeDocument/2006/relationships">
  <dimension ref="A1:P20"/>
  <sheetViews>
    <sheetView view="pageBreakPreview" zoomScale="75" zoomScaleNormal="75" zoomScaleSheetLayoutView="75" zoomScalePageLayoutView="0" workbookViewId="0" topLeftCell="A1">
      <selection activeCell="L3" sqref="L3:P3"/>
    </sheetView>
  </sheetViews>
  <sheetFormatPr defaultColWidth="9.00390625" defaultRowHeight="12.75"/>
  <cols>
    <col min="1" max="1" width="17.00390625" style="0" customWidth="1"/>
    <col min="2" max="2" width="18.75390625" style="0" customWidth="1"/>
    <col min="3" max="3" width="17.375" style="0" customWidth="1"/>
    <col min="4" max="4" width="31.125" style="0" customWidth="1"/>
    <col min="5" max="5" width="12.125" style="0" customWidth="1"/>
    <col min="6" max="6" width="12.75390625" style="0" customWidth="1"/>
    <col min="7" max="7" width="13.375" style="0" customWidth="1"/>
    <col min="8" max="8" width="12.375" style="0" customWidth="1"/>
    <col min="9" max="9" width="11.375" style="0" customWidth="1"/>
    <col min="11" max="11" width="10.875" style="0" customWidth="1"/>
    <col min="12" max="12" width="13.00390625" style="0" customWidth="1"/>
    <col min="13" max="13" width="13.625" style="0" customWidth="1"/>
    <col min="14" max="14" width="10.875" style="0" customWidth="1"/>
    <col min="15" max="15" width="10.125" style="0" customWidth="1"/>
    <col min="16" max="16" width="14.375" style="0" customWidth="1"/>
  </cols>
  <sheetData>
    <row r="1" spans="13:16" ht="15.75">
      <c r="M1" s="78"/>
      <c r="N1" s="582" t="s">
        <v>127</v>
      </c>
      <c r="O1" s="582"/>
      <c r="P1" s="582"/>
    </row>
    <row r="2" spans="12:16" ht="113.25" customHeight="1">
      <c r="L2" s="434" t="s">
        <v>543</v>
      </c>
      <c r="M2" s="434"/>
      <c r="N2" s="434"/>
      <c r="O2" s="434"/>
      <c r="P2" s="434"/>
    </row>
    <row r="3" spans="12:16" ht="14.25">
      <c r="L3" s="595"/>
      <c r="M3" s="595"/>
      <c r="N3" s="595"/>
      <c r="O3" s="595"/>
      <c r="P3" s="595"/>
    </row>
    <row r="4" spans="12:16" ht="15">
      <c r="L4" s="588"/>
      <c r="M4" s="588"/>
      <c r="N4" s="588"/>
      <c r="O4" s="588"/>
      <c r="P4" s="588"/>
    </row>
    <row r="5" spans="6:16" ht="20.25">
      <c r="F5" s="463" t="s">
        <v>357</v>
      </c>
      <c r="G5" s="463"/>
      <c r="H5" s="463"/>
      <c r="L5" s="436"/>
      <c r="M5" s="436"/>
      <c r="N5" s="436"/>
      <c r="O5" s="436"/>
      <c r="P5" s="436"/>
    </row>
    <row r="6" spans="1:16" ht="23.25" customHeight="1">
      <c r="A6" s="583" t="s">
        <v>405</v>
      </c>
      <c r="B6" s="583"/>
      <c r="C6" s="583"/>
      <c r="D6" s="583"/>
      <c r="E6" s="583"/>
      <c r="F6" s="583"/>
      <c r="G6" s="583"/>
      <c r="H6" s="583"/>
      <c r="I6" s="583"/>
      <c r="J6" s="583"/>
      <c r="K6" s="583"/>
      <c r="L6" s="583"/>
      <c r="M6" s="583"/>
      <c r="N6" s="583"/>
      <c r="O6" s="583"/>
      <c r="P6" s="583"/>
    </row>
    <row r="7" spans="1:16" ht="20.25">
      <c r="A7" s="584"/>
      <c r="B7" s="584"/>
      <c r="C7" s="584"/>
      <c r="D7" s="584"/>
      <c r="E7" s="584"/>
      <c r="F7" s="584"/>
      <c r="G7" s="584"/>
      <c r="H7" s="584"/>
      <c r="I7" s="584"/>
      <c r="J7" s="584"/>
      <c r="K7" s="584"/>
      <c r="L7" s="584"/>
      <c r="M7" s="584"/>
      <c r="N7" s="584"/>
      <c r="O7" s="584"/>
      <c r="P7" s="584"/>
    </row>
    <row r="8" spans="1:16" ht="18.75" customHeight="1" thickBot="1">
      <c r="A8" s="87"/>
      <c r="B8" s="87"/>
      <c r="C8" s="87"/>
      <c r="D8" s="88"/>
      <c r="E8" s="88"/>
      <c r="F8" s="88"/>
      <c r="G8" s="88"/>
      <c r="H8" s="88"/>
      <c r="I8" s="89"/>
      <c r="J8" s="89"/>
      <c r="K8" s="89"/>
      <c r="L8" s="89"/>
      <c r="M8" s="89"/>
      <c r="N8" s="89"/>
      <c r="O8" s="89"/>
      <c r="P8" s="173" t="s">
        <v>250</v>
      </c>
    </row>
    <row r="9" spans="1:16" ht="12.75" customHeight="1">
      <c r="A9" s="596" t="s">
        <v>304</v>
      </c>
      <c r="B9" s="596" t="s">
        <v>311</v>
      </c>
      <c r="C9" s="596" t="s">
        <v>306</v>
      </c>
      <c r="D9" s="585" t="s">
        <v>312</v>
      </c>
      <c r="E9" s="592" t="s">
        <v>77</v>
      </c>
      <c r="F9" s="593"/>
      <c r="G9" s="593"/>
      <c r="H9" s="594"/>
      <c r="I9" s="589" t="s">
        <v>108</v>
      </c>
      <c r="J9" s="590"/>
      <c r="K9" s="590"/>
      <c r="L9" s="591"/>
      <c r="M9" s="599" t="s">
        <v>109</v>
      </c>
      <c r="N9" s="600"/>
      <c r="O9" s="600"/>
      <c r="P9" s="601"/>
    </row>
    <row r="10" spans="1:16" ht="105" customHeight="1">
      <c r="A10" s="597"/>
      <c r="B10" s="597"/>
      <c r="C10" s="597"/>
      <c r="D10" s="586"/>
      <c r="E10" s="579" t="s">
        <v>351</v>
      </c>
      <c r="F10" s="579" t="s">
        <v>110</v>
      </c>
      <c r="G10" s="579"/>
      <c r="H10" s="580" t="s">
        <v>352</v>
      </c>
      <c r="I10" s="579" t="s">
        <v>351</v>
      </c>
      <c r="J10" s="579" t="s">
        <v>110</v>
      </c>
      <c r="K10" s="579"/>
      <c r="L10" s="580" t="s">
        <v>352</v>
      </c>
      <c r="M10" s="579" t="s">
        <v>351</v>
      </c>
      <c r="N10" s="579" t="s">
        <v>110</v>
      </c>
      <c r="O10" s="579"/>
      <c r="P10" s="580" t="s">
        <v>352</v>
      </c>
    </row>
    <row r="11" spans="1:16" ht="51.75" thickBot="1">
      <c r="A11" s="598"/>
      <c r="B11" s="598"/>
      <c r="C11" s="598"/>
      <c r="D11" s="587"/>
      <c r="E11" s="579"/>
      <c r="F11" s="90" t="s">
        <v>52</v>
      </c>
      <c r="G11" s="90" t="s">
        <v>353</v>
      </c>
      <c r="H11" s="581"/>
      <c r="I11" s="579"/>
      <c r="J11" s="90" t="s">
        <v>52</v>
      </c>
      <c r="K11" s="90" t="s">
        <v>353</v>
      </c>
      <c r="L11" s="581"/>
      <c r="M11" s="579"/>
      <c r="N11" s="90" t="s">
        <v>52</v>
      </c>
      <c r="O11" s="90" t="s">
        <v>353</v>
      </c>
      <c r="P11" s="581"/>
    </row>
    <row r="12" spans="1:16" ht="57" customHeight="1">
      <c r="A12" s="107" t="s">
        <v>85</v>
      </c>
      <c r="B12" s="107"/>
      <c r="C12" s="107"/>
      <c r="D12" s="108" t="s">
        <v>126</v>
      </c>
      <c r="E12" s="132">
        <f>E13</f>
        <v>162000</v>
      </c>
      <c r="F12" s="133"/>
      <c r="G12" s="134"/>
      <c r="H12" s="132">
        <f>H13</f>
        <v>200700</v>
      </c>
      <c r="I12" s="135">
        <f>I13</f>
        <v>0</v>
      </c>
      <c r="J12" s="135">
        <f>J13</f>
        <v>-38700</v>
      </c>
      <c r="K12" s="136"/>
      <c r="L12" s="137">
        <f>L13</f>
        <v>-38700</v>
      </c>
      <c r="M12" s="132">
        <f>M13</f>
        <v>162000</v>
      </c>
      <c r="N12" s="133"/>
      <c r="O12" s="134"/>
      <c r="P12" s="132">
        <f>P13</f>
        <v>162000</v>
      </c>
    </row>
    <row r="13" spans="1:16" ht="77.25" customHeight="1">
      <c r="A13" s="163" t="s">
        <v>106</v>
      </c>
      <c r="B13" s="163" t="s">
        <v>213</v>
      </c>
      <c r="C13" s="163"/>
      <c r="D13" s="164" t="s">
        <v>214</v>
      </c>
      <c r="E13" s="165">
        <f>E14+E15</f>
        <v>162000</v>
      </c>
      <c r="F13" s="165">
        <f aca="true" t="shared" si="0" ref="F13:P13">F14+F15</f>
        <v>38700</v>
      </c>
      <c r="G13" s="165">
        <f t="shared" si="0"/>
        <v>0</v>
      </c>
      <c r="H13" s="165">
        <f t="shared" si="0"/>
        <v>200700</v>
      </c>
      <c r="I13" s="165">
        <f t="shared" si="0"/>
        <v>0</v>
      </c>
      <c r="J13" s="165">
        <f t="shared" si="0"/>
        <v>-38700</v>
      </c>
      <c r="K13" s="165">
        <f t="shared" si="0"/>
        <v>0</v>
      </c>
      <c r="L13" s="165">
        <f t="shared" si="0"/>
        <v>-38700</v>
      </c>
      <c r="M13" s="165">
        <f t="shared" si="0"/>
        <v>162000</v>
      </c>
      <c r="N13" s="165">
        <f t="shared" si="0"/>
        <v>0</v>
      </c>
      <c r="O13" s="165">
        <f t="shared" si="0"/>
        <v>0</v>
      </c>
      <c r="P13" s="165">
        <f t="shared" si="0"/>
        <v>162000</v>
      </c>
    </row>
    <row r="14" spans="1:16" ht="81.75" customHeight="1">
      <c r="A14" s="111" t="s">
        <v>215</v>
      </c>
      <c r="B14" s="111" t="s">
        <v>216</v>
      </c>
      <c r="C14" s="111" t="s">
        <v>111</v>
      </c>
      <c r="D14" s="112" t="s">
        <v>331</v>
      </c>
      <c r="E14" s="131">
        <v>162000</v>
      </c>
      <c r="F14" s="131">
        <v>38700</v>
      </c>
      <c r="G14" s="131"/>
      <c r="H14" s="131">
        <f>E14+F14</f>
        <v>200700</v>
      </c>
      <c r="I14" s="138"/>
      <c r="J14" s="139"/>
      <c r="K14" s="139"/>
      <c r="L14" s="139"/>
      <c r="M14" s="131">
        <f>E14+I14</f>
        <v>162000</v>
      </c>
      <c r="N14" s="131">
        <f>F14+J14</f>
        <v>38700</v>
      </c>
      <c r="O14" s="131"/>
      <c r="P14" s="131">
        <f>M14+N14</f>
        <v>200700</v>
      </c>
    </row>
    <row r="15" spans="1:16" ht="81.75" customHeight="1">
      <c r="A15" s="111" t="s">
        <v>218</v>
      </c>
      <c r="B15" s="111" t="s">
        <v>219</v>
      </c>
      <c r="C15" s="111" t="s">
        <v>111</v>
      </c>
      <c r="D15" s="112" t="s">
        <v>332</v>
      </c>
      <c r="E15" s="131"/>
      <c r="F15" s="131"/>
      <c r="G15" s="131"/>
      <c r="H15" s="131"/>
      <c r="I15" s="138"/>
      <c r="J15" s="139">
        <v>-38700</v>
      </c>
      <c r="K15" s="139"/>
      <c r="L15" s="139">
        <f>I15+J15</f>
        <v>-38700</v>
      </c>
      <c r="M15" s="131">
        <f>E15+I15</f>
        <v>0</v>
      </c>
      <c r="N15" s="131">
        <f>F15+J15</f>
        <v>-38700</v>
      </c>
      <c r="O15" s="131"/>
      <c r="P15" s="131">
        <f>M15+N15</f>
        <v>-38700</v>
      </c>
    </row>
    <row r="16" spans="1:16" ht="21" thickBot="1">
      <c r="A16" s="109"/>
      <c r="B16" s="109"/>
      <c r="C16" s="109"/>
      <c r="D16" s="110" t="s">
        <v>52</v>
      </c>
      <c r="E16" s="144">
        <f>E12</f>
        <v>162000</v>
      </c>
      <c r="F16" s="140"/>
      <c r="G16" s="140"/>
      <c r="H16" s="144">
        <f>H12</f>
        <v>200700</v>
      </c>
      <c r="I16" s="141"/>
      <c r="J16" s="142">
        <f>J12</f>
        <v>-38700</v>
      </c>
      <c r="K16" s="142"/>
      <c r="L16" s="143">
        <f>L12</f>
        <v>-38700</v>
      </c>
      <c r="M16" s="144">
        <f>M12</f>
        <v>162000</v>
      </c>
      <c r="N16" s="140"/>
      <c r="O16" s="140"/>
      <c r="P16" s="144">
        <f>P12</f>
        <v>162000</v>
      </c>
    </row>
    <row r="20" spans="2:14" ht="18">
      <c r="B20" s="441" t="s">
        <v>472</v>
      </c>
      <c r="C20" s="441"/>
      <c r="D20" s="441"/>
      <c r="E20" s="441"/>
      <c r="F20" s="441"/>
      <c r="G20" s="441"/>
      <c r="H20" s="441"/>
      <c r="I20" s="441"/>
      <c r="J20" s="441"/>
      <c r="K20" s="441"/>
      <c r="L20" s="441"/>
      <c r="M20" s="441"/>
      <c r="N20" s="441"/>
    </row>
  </sheetData>
  <sheetProtection/>
  <mergeCells count="25">
    <mergeCell ref="A9:A11"/>
    <mergeCell ref="B9:B11"/>
    <mergeCell ref="C9:C11"/>
    <mergeCell ref="J10:K10"/>
    <mergeCell ref="M9:P9"/>
    <mergeCell ref="E10:E11"/>
    <mergeCell ref="M10:M11"/>
    <mergeCell ref="P10:P11"/>
    <mergeCell ref="N1:P1"/>
    <mergeCell ref="L2:P2"/>
    <mergeCell ref="A6:P6"/>
    <mergeCell ref="A7:P7"/>
    <mergeCell ref="D9:D11"/>
    <mergeCell ref="F5:H5"/>
    <mergeCell ref="L4:P4"/>
    <mergeCell ref="I9:L9"/>
    <mergeCell ref="E9:H9"/>
    <mergeCell ref="L3:P3"/>
    <mergeCell ref="B20:N20"/>
    <mergeCell ref="L5:P5"/>
    <mergeCell ref="F10:G10"/>
    <mergeCell ref="H10:H11"/>
    <mergeCell ref="L10:L11"/>
    <mergeCell ref="I10:I11"/>
    <mergeCell ref="N10:O10"/>
  </mergeCells>
  <printOptions/>
  <pageMargins left="1.1811023622047245" right="0.3937007874015748" top="0.7874015748031497" bottom="0.7874015748031497" header="0.5118110236220472" footer="0.5118110236220472"/>
  <pageSetup horizontalDpi="600" verticalDpi="600" orientation="portrait" paperSize="9" scale="37" r:id="rId1"/>
</worksheet>
</file>

<file path=xl/worksheets/sheet5.xml><?xml version="1.0" encoding="utf-8"?>
<worksheet xmlns="http://schemas.openxmlformats.org/spreadsheetml/2006/main" xmlns:r="http://schemas.openxmlformats.org/officeDocument/2006/relationships">
  <dimension ref="G1:U33"/>
  <sheetViews>
    <sheetView view="pageBreakPreview" zoomScale="75" zoomScaleSheetLayoutView="75" zoomScalePageLayoutView="0" workbookViewId="0" topLeftCell="A4">
      <selection activeCell="R18" sqref="R18"/>
    </sheetView>
  </sheetViews>
  <sheetFormatPr defaultColWidth="9.00390625" defaultRowHeight="12.75"/>
  <cols>
    <col min="6" max="6" width="19.625" style="0" customWidth="1"/>
    <col min="7" max="7" width="45.625" style="157" customWidth="1"/>
    <col min="8" max="8" width="44.00390625" style="157" customWidth="1"/>
    <col min="9" max="9" width="26.625" style="157" hidden="1" customWidth="1"/>
    <col min="10" max="10" width="27.625" style="157" hidden="1" customWidth="1"/>
    <col min="11" max="11" width="27.375" style="157" hidden="1" customWidth="1"/>
    <col min="12" max="12" width="22.625" style="157" hidden="1" customWidth="1"/>
    <col min="13" max="13" width="19.25390625" style="157" hidden="1" customWidth="1"/>
    <col min="14" max="14" width="5.625" style="157" hidden="1" customWidth="1"/>
    <col min="15" max="15" width="8.75390625" style="157" hidden="1" customWidth="1"/>
    <col min="16" max="16" width="0.37109375" style="157" customWidth="1"/>
    <col min="17" max="17" width="66.125" style="157" customWidth="1"/>
    <col min="18" max="18" width="45.00390625" style="157" customWidth="1"/>
    <col min="19" max="19" width="5.25390625" style="0" customWidth="1"/>
  </cols>
  <sheetData>
    <row r="1" ht="20.25">
      <c r="R1" s="297"/>
    </row>
    <row r="2" spans="17:21" ht="135.75" customHeight="1">
      <c r="Q2" s="183"/>
      <c r="R2" s="434" t="s">
        <v>544</v>
      </c>
      <c r="S2" s="434"/>
      <c r="T2" s="183"/>
      <c r="U2" s="183"/>
    </row>
    <row r="3" ht="20.25">
      <c r="R3" s="327"/>
    </row>
    <row r="4" ht="20.25">
      <c r="R4" s="327"/>
    </row>
    <row r="5" ht="20.25">
      <c r="R5" s="328"/>
    </row>
    <row r="6" spans="8:18" ht="29.25" customHeight="1">
      <c r="H6" s="463" t="s">
        <v>433</v>
      </c>
      <c r="I6" s="463"/>
      <c r="J6" s="463"/>
      <c r="K6" s="463"/>
      <c r="L6" s="463"/>
      <c r="M6" s="463"/>
      <c r="N6" s="463"/>
      <c r="O6" s="463"/>
      <c r="P6" s="463"/>
      <c r="Q6" s="463"/>
      <c r="R6" s="329"/>
    </row>
    <row r="8" spans="7:18" ht="20.25">
      <c r="G8" s="7"/>
      <c r="H8" s="247" t="s">
        <v>459</v>
      </c>
      <c r="I8" s="247"/>
      <c r="J8" s="247"/>
      <c r="K8" s="247"/>
      <c r="L8" s="247"/>
      <c r="M8" s="247"/>
      <c r="N8" s="247"/>
      <c r="O8" s="247"/>
      <c r="P8" s="247"/>
      <c r="Q8" s="247"/>
      <c r="R8" s="247"/>
    </row>
    <row r="9" spans="7:18" ht="40.5">
      <c r="G9" s="269" t="s">
        <v>460</v>
      </c>
      <c r="H9" s="606" t="s">
        <v>461</v>
      </c>
      <c r="I9" s="607"/>
      <c r="J9" s="607"/>
      <c r="K9" s="607"/>
      <c r="L9" s="607"/>
      <c r="M9" s="607"/>
      <c r="N9" s="607"/>
      <c r="O9" s="607"/>
      <c r="P9" s="607"/>
      <c r="Q9" s="608"/>
      <c r="R9" s="325" t="s">
        <v>298</v>
      </c>
    </row>
    <row r="10" spans="7:18" ht="20.25" customHeight="1">
      <c r="G10" s="332">
        <v>1</v>
      </c>
      <c r="H10" s="606">
        <v>2</v>
      </c>
      <c r="I10" s="607"/>
      <c r="J10" s="607"/>
      <c r="K10" s="607"/>
      <c r="L10" s="607"/>
      <c r="M10" s="607"/>
      <c r="N10" s="607"/>
      <c r="O10" s="607"/>
      <c r="P10" s="607"/>
      <c r="Q10" s="608"/>
      <c r="R10" s="325">
        <v>3</v>
      </c>
    </row>
    <row r="11" spans="7:18" ht="25.5" customHeight="1">
      <c r="G11" s="610" t="s">
        <v>439</v>
      </c>
      <c r="H11" s="611"/>
      <c r="I11" s="611"/>
      <c r="J11" s="611"/>
      <c r="K11" s="611"/>
      <c r="L11" s="611"/>
      <c r="M11" s="611"/>
      <c r="N11" s="611"/>
      <c r="O11" s="611"/>
      <c r="P11" s="611"/>
      <c r="Q11" s="611"/>
      <c r="R11" s="612"/>
    </row>
    <row r="12" spans="7:18" ht="50.25" customHeight="1">
      <c r="G12" s="332" t="s">
        <v>477</v>
      </c>
      <c r="H12" s="609" t="s">
        <v>478</v>
      </c>
      <c r="I12" s="609"/>
      <c r="J12" s="609"/>
      <c r="K12" s="609"/>
      <c r="L12" s="609"/>
      <c r="M12" s="609"/>
      <c r="N12" s="609"/>
      <c r="O12" s="609"/>
      <c r="P12" s="609"/>
      <c r="Q12" s="609"/>
      <c r="R12" s="332">
        <v>61321700</v>
      </c>
    </row>
    <row r="13" spans="7:18" ht="66" customHeight="1">
      <c r="G13" s="332" t="s">
        <v>537</v>
      </c>
      <c r="H13" s="603" t="s">
        <v>538</v>
      </c>
      <c r="I13" s="604"/>
      <c r="J13" s="604"/>
      <c r="K13" s="604"/>
      <c r="L13" s="604"/>
      <c r="M13" s="604"/>
      <c r="N13" s="604"/>
      <c r="O13" s="604"/>
      <c r="P13" s="604"/>
      <c r="Q13" s="605"/>
      <c r="R13" s="332">
        <v>10000000</v>
      </c>
    </row>
    <row r="14" spans="7:18" ht="67.5" customHeight="1">
      <c r="G14" s="332" t="s">
        <v>518</v>
      </c>
      <c r="H14" s="603" t="s">
        <v>519</v>
      </c>
      <c r="I14" s="604"/>
      <c r="J14" s="604"/>
      <c r="K14" s="604"/>
      <c r="L14" s="604"/>
      <c r="M14" s="604"/>
      <c r="N14" s="604"/>
      <c r="O14" s="604"/>
      <c r="P14" s="604"/>
      <c r="Q14" s="605"/>
      <c r="R14" s="332">
        <v>200880</v>
      </c>
    </row>
    <row r="15" spans="7:18" ht="64.5" customHeight="1">
      <c r="G15" s="269" t="s">
        <v>469</v>
      </c>
      <c r="H15" s="609" t="s">
        <v>470</v>
      </c>
      <c r="I15" s="609"/>
      <c r="J15" s="609"/>
      <c r="K15" s="609"/>
      <c r="L15" s="609"/>
      <c r="M15" s="609"/>
      <c r="N15" s="609"/>
      <c r="O15" s="609"/>
      <c r="P15" s="609"/>
      <c r="Q15" s="609"/>
      <c r="R15" s="333">
        <v>206500</v>
      </c>
    </row>
    <row r="16" spans="7:18" ht="101.25" customHeight="1">
      <c r="G16" s="269" t="s">
        <v>462</v>
      </c>
      <c r="H16" s="609" t="s">
        <v>463</v>
      </c>
      <c r="I16" s="609"/>
      <c r="J16" s="609"/>
      <c r="K16" s="609"/>
      <c r="L16" s="609"/>
      <c r="M16" s="609"/>
      <c r="N16" s="609"/>
      <c r="O16" s="609"/>
      <c r="P16" s="609"/>
      <c r="Q16" s="609"/>
      <c r="R16" s="333">
        <v>692600</v>
      </c>
    </row>
    <row r="17" spans="7:18" ht="101.25" customHeight="1">
      <c r="G17" s="269" t="s">
        <v>482</v>
      </c>
      <c r="H17" s="606" t="s">
        <v>483</v>
      </c>
      <c r="I17" s="607"/>
      <c r="J17" s="607"/>
      <c r="K17" s="607"/>
      <c r="L17" s="607"/>
      <c r="M17" s="607"/>
      <c r="N17" s="607"/>
      <c r="O17" s="607"/>
      <c r="P17" s="607"/>
      <c r="Q17" s="608"/>
      <c r="R17" s="333">
        <v>432720</v>
      </c>
    </row>
    <row r="18" spans="7:18" ht="23.25" customHeight="1">
      <c r="G18" s="332" t="s">
        <v>130</v>
      </c>
      <c r="H18" s="602" t="s">
        <v>464</v>
      </c>
      <c r="I18" s="602"/>
      <c r="J18" s="602"/>
      <c r="K18" s="602"/>
      <c r="L18" s="602"/>
      <c r="M18" s="602"/>
      <c r="N18" s="602"/>
      <c r="O18" s="602"/>
      <c r="P18" s="602"/>
      <c r="Q18" s="602"/>
      <c r="R18" s="333">
        <f>SUM(R12:R17)</f>
        <v>72854400</v>
      </c>
    </row>
    <row r="19" spans="7:18" ht="44.25" customHeight="1" hidden="1">
      <c r="G19" s="7"/>
      <c r="H19" s="7"/>
      <c r="I19" s="7"/>
      <c r="J19" s="7"/>
      <c r="K19" s="7"/>
      <c r="L19" s="7"/>
      <c r="M19" s="7"/>
      <c r="N19" s="7"/>
      <c r="O19" s="7"/>
      <c r="P19" s="7"/>
      <c r="Q19" s="7"/>
      <c r="R19" s="334"/>
    </row>
    <row r="20" spans="7:18" ht="27.75" customHeight="1">
      <c r="G20" s="7"/>
      <c r="H20" s="7"/>
      <c r="I20" s="7"/>
      <c r="J20" s="7"/>
      <c r="K20" s="7"/>
      <c r="L20" s="7"/>
      <c r="M20" s="7"/>
      <c r="N20" s="7"/>
      <c r="O20" s="7"/>
      <c r="P20" s="7"/>
      <c r="Q20" s="7"/>
      <c r="R20" s="334"/>
    </row>
    <row r="21" spans="7:18" ht="51" customHeight="1">
      <c r="G21" s="7"/>
      <c r="H21" s="247" t="s">
        <v>438</v>
      </c>
      <c r="I21" s="7"/>
      <c r="J21" s="7"/>
      <c r="K21" s="7"/>
      <c r="L21" s="7"/>
      <c r="M21" s="7"/>
      <c r="N21" s="7"/>
      <c r="O21" s="7"/>
      <c r="P21" s="7"/>
      <c r="Q21" s="7"/>
      <c r="R21" s="334"/>
    </row>
    <row r="22" spans="7:18" ht="90" customHeight="1">
      <c r="G22" s="269" t="s">
        <v>434</v>
      </c>
      <c r="H22" s="269" t="s">
        <v>435</v>
      </c>
      <c r="I22" s="606" t="s">
        <v>358</v>
      </c>
      <c r="J22" s="607"/>
      <c r="K22" s="607"/>
      <c r="L22" s="607"/>
      <c r="M22" s="607"/>
      <c r="N22" s="607"/>
      <c r="O22" s="607"/>
      <c r="P22" s="608"/>
      <c r="Q22" s="269" t="s">
        <v>436</v>
      </c>
      <c r="R22" s="325" t="s">
        <v>298</v>
      </c>
    </row>
    <row r="23" spans="7:18" ht="21" customHeight="1">
      <c r="G23" s="330">
        <v>1</v>
      </c>
      <c r="H23" s="331">
        <v>2</v>
      </c>
      <c r="I23" s="331"/>
      <c r="J23" s="331"/>
      <c r="K23" s="331"/>
      <c r="L23" s="331"/>
      <c r="M23" s="331"/>
      <c r="N23" s="331"/>
      <c r="O23" s="331"/>
      <c r="P23" s="331"/>
      <c r="Q23" s="331">
        <v>3</v>
      </c>
      <c r="R23" s="335">
        <v>4</v>
      </c>
    </row>
    <row r="24" spans="7:18" ht="42" customHeight="1">
      <c r="G24" s="610" t="s">
        <v>439</v>
      </c>
      <c r="H24" s="611"/>
      <c r="I24" s="611"/>
      <c r="J24" s="611"/>
      <c r="K24" s="611"/>
      <c r="L24" s="611"/>
      <c r="M24" s="611"/>
      <c r="N24" s="611"/>
      <c r="O24" s="611"/>
      <c r="P24" s="611"/>
      <c r="Q24" s="611"/>
      <c r="R24" s="612"/>
    </row>
    <row r="25" spans="7:18" ht="20.25">
      <c r="G25" s="336" t="s">
        <v>475</v>
      </c>
      <c r="H25" s="294">
        <v>9110</v>
      </c>
      <c r="I25" s="295"/>
      <c r="J25" s="295"/>
      <c r="K25" s="295"/>
      <c r="L25" s="295"/>
      <c r="M25" s="295"/>
      <c r="N25" s="295"/>
      <c r="O25" s="295"/>
      <c r="P25" s="295"/>
      <c r="Q25" s="292" t="s">
        <v>437</v>
      </c>
      <c r="R25" s="296">
        <v>812300</v>
      </c>
    </row>
    <row r="26" spans="7:18" ht="20.25">
      <c r="G26" s="336" t="s">
        <v>520</v>
      </c>
      <c r="H26" s="294">
        <v>9770</v>
      </c>
      <c r="I26" s="295"/>
      <c r="J26" s="295"/>
      <c r="K26" s="295"/>
      <c r="L26" s="295"/>
      <c r="M26" s="295"/>
      <c r="N26" s="295"/>
      <c r="O26" s="295"/>
      <c r="P26" s="295"/>
      <c r="Q26" s="292" t="s">
        <v>521</v>
      </c>
      <c r="R26" s="296">
        <v>2952285</v>
      </c>
    </row>
    <row r="27" spans="7:19" ht="92.25" customHeight="1">
      <c r="G27" s="336" t="s">
        <v>485</v>
      </c>
      <c r="H27" s="294">
        <v>9800</v>
      </c>
      <c r="I27" s="295"/>
      <c r="J27" s="295"/>
      <c r="K27" s="295"/>
      <c r="L27" s="295"/>
      <c r="M27" s="295"/>
      <c r="N27" s="295"/>
      <c r="O27" s="295"/>
      <c r="P27" s="295"/>
      <c r="Q27" s="180" t="s">
        <v>487</v>
      </c>
      <c r="R27" s="357">
        <v>360000</v>
      </c>
      <c r="S27" s="356"/>
    </row>
    <row r="28" spans="7:18" ht="21" customHeight="1">
      <c r="G28" s="293" t="s">
        <v>130</v>
      </c>
      <c r="H28" s="293" t="s">
        <v>130</v>
      </c>
      <c r="I28" s="283">
        <f aca="true" t="shared" si="0" ref="I28:P28">SUM(I25:I25)</f>
        <v>0</v>
      </c>
      <c r="J28" s="283">
        <f t="shared" si="0"/>
        <v>0</v>
      </c>
      <c r="K28" s="283">
        <f t="shared" si="0"/>
        <v>0</v>
      </c>
      <c r="L28" s="283">
        <f t="shared" si="0"/>
        <v>0</v>
      </c>
      <c r="M28" s="283">
        <f t="shared" si="0"/>
        <v>0</v>
      </c>
      <c r="N28" s="283">
        <f t="shared" si="0"/>
        <v>0</v>
      </c>
      <c r="O28" s="283">
        <f t="shared" si="0"/>
        <v>0</v>
      </c>
      <c r="P28" s="283">
        <f t="shared" si="0"/>
        <v>0</v>
      </c>
      <c r="Q28" s="269" t="s">
        <v>464</v>
      </c>
      <c r="R28" s="358">
        <f>SUM(R25:R27)</f>
        <v>4124585</v>
      </c>
    </row>
    <row r="29" spans="7:18" ht="21" customHeight="1">
      <c r="G29" s="323"/>
      <c r="H29" s="323"/>
      <c r="I29" s="324"/>
      <c r="J29" s="324"/>
      <c r="K29" s="324"/>
      <c r="L29" s="324"/>
      <c r="M29" s="324"/>
      <c r="N29" s="324"/>
      <c r="O29" s="324"/>
      <c r="P29" s="324"/>
      <c r="Q29" s="270"/>
      <c r="R29" s="270"/>
    </row>
    <row r="30" spans="7:18" ht="21" customHeight="1">
      <c r="G30" s="323"/>
      <c r="H30" s="323"/>
      <c r="I30" s="324"/>
      <c r="J30" s="324"/>
      <c r="K30" s="324"/>
      <c r="L30" s="324"/>
      <c r="M30" s="324"/>
      <c r="N30" s="324"/>
      <c r="O30" s="324"/>
      <c r="P30" s="324"/>
      <c r="Q30" s="270"/>
      <c r="R30" s="270"/>
    </row>
    <row r="31" spans="7:18" ht="20.25">
      <c r="G31" s="337"/>
      <c r="H31" s="324"/>
      <c r="I31" s="324"/>
      <c r="J31" s="324"/>
      <c r="K31" s="324"/>
      <c r="L31" s="324"/>
      <c r="M31" s="324"/>
      <c r="N31" s="324"/>
      <c r="O31" s="324"/>
      <c r="P31" s="324"/>
      <c r="Q31" s="324"/>
      <c r="R31" s="324"/>
    </row>
    <row r="32" spans="7:18" ht="20.25">
      <c r="G32" s="337"/>
      <c r="H32" s="324"/>
      <c r="I32" s="324"/>
      <c r="J32" s="324"/>
      <c r="K32" s="324"/>
      <c r="L32" s="324"/>
      <c r="M32" s="324"/>
      <c r="N32" s="324"/>
      <c r="O32" s="324"/>
      <c r="P32" s="324"/>
      <c r="Q32" s="324"/>
      <c r="R32" s="324"/>
    </row>
    <row r="33" spans="7:18" ht="20.25">
      <c r="G33" s="613" t="s">
        <v>474</v>
      </c>
      <c r="H33" s="613"/>
      <c r="I33" s="613"/>
      <c r="J33" s="613"/>
      <c r="K33" s="613"/>
      <c r="L33" s="613"/>
      <c r="M33" s="613"/>
      <c r="N33" s="613"/>
      <c r="O33" s="613"/>
      <c r="P33" s="613"/>
      <c r="Q33" s="613"/>
      <c r="R33" s="613"/>
    </row>
  </sheetData>
  <sheetProtection/>
  <mergeCells count="15">
    <mergeCell ref="R2:S2"/>
    <mergeCell ref="G33:R33"/>
    <mergeCell ref="H10:Q10"/>
    <mergeCell ref="H9:Q9"/>
    <mergeCell ref="G11:R11"/>
    <mergeCell ref="H16:Q16"/>
    <mergeCell ref="H13:Q13"/>
    <mergeCell ref="H18:Q18"/>
    <mergeCell ref="H14:Q14"/>
    <mergeCell ref="I22:P22"/>
    <mergeCell ref="H12:Q12"/>
    <mergeCell ref="H6:Q6"/>
    <mergeCell ref="G24:R24"/>
    <mergeCell ref="H15:Q15"/>
    <mergeCell ref="H17:Q17"/>
  </mergeCells>
  <printOptions/>
  <pageMargins left="0.7874015748031497" right="0.3937007874015748" top="1.1811023622047245" bottom="0.3937007874015748" header="0.5118110236220472" footer="0.5118110236220472"/>
  <pageSetup horizontalDpi="600" verticalDpi="600" orientation="portrait" paperSize="9" scale="36" r:id="rId1"/>
</worksheet>
</file>

<file path=xl/worksheets/sheet6.xml><?xml version="1.0" encoding="utf-8"?>
<worksheet xmlns="http://schemas.openxmlformats.org/spreadsheetml/2006/main" xmlns:r="http://schemas.openxmlformats.org/officeDocument/2006/relationships">
  <dimension ref="A1:O62"/>
  <sheetViews>
    <sheetView view="pageBreakPreview" zoomScale="75" zoomScaleNormal="75" zoomScaleSheetLayoutView="75" zoomScalePageLayoutView="0" workbookViewId="0" topLeftCell="A1">
      <pane ySplit="8" topLeftCell="A16" activePane="bottomLeft" state="frozen"/>
      <selection pane="topLeft" activeCell="A1" sqref="A1"/>
      <selection pane="bottomLeft" activeCell="E18" sqref="E18"/>
    </sheetView>
  </sheetViews>
  <sheetFormatPr defaultColWidth="9.00390625" defaultRowHeight="12.75"/>
  <cols>
    <col min="1" max="2" width="13.00390625" style="0" customWidth="1"/>
    <col min="3" max="3" width="13.75390625" style="0" customWidth="1"/>
    <col min="4" max="4" width="39.875" style="0" customWidth="1"/>
    <col min="5" max="5" width="52.125" style="0" customWidth="1"/>
    <col min="6" max="6" width="14.25390625" style="0" customWidth="1"/>
    <col min="7" max="8" width="13.00390625" style="0" customWidth="1"/>
    <col min="9" max="9" width="18.625" style="0" customWidth="1"/>
    <col min="10" max="10" width="30.00390625" style="0" customWidth="1"/>
    <col min="11" max="11" width="9.125" style="0" hidden="1" customWidth="1"/>
    <col min="12" max="12" width="12.75390625" style="0" customWidth="1"/>
  </cols>
  <sheetData>
    <row r="1" spans="6:11" ht="18.75">
      <c r="F1" s="78"/>
      <c r="G1" s="78"/>
      <c r="H1" s="78"/>
      <c r="I1" s="78"/>
      <c r="J1" s="352"/>
      <c r="K1" s="14"/>
    </row>
    <row r="2" spans="6:11" ht="95.25" customHeight="1">
      <c r="F2" s="354"/>
      <c r="G2" s="434" t="s">
        <v>545</v>
      </c>
      <c r="H2" s="434"/>
      <c r="I2" s="434"/>
      <c r="J2" s="434"/>
      <c r="K2" s="354"/>
    </row>
    <row r="3" spans="6:11" ht="15.75">
      <c r="F3" s="614"/>
      <c r="G3" s="614"/>
      <c r="H3" s="614"/>
      <c r="I3" s="614"/>
      <c r="J3" s="614"/>
      <c r="K3" s="14"/>
    </row>
    <row r="4" spans="2:11" ht="20.25">
      <c r="B4" s="463" t="s">
        <v>356</v>
      </c>
      <c r="C4" s="463"/>
      <c r="D4" s="463"/>
      <c r="E4" s="463"/>
      <c r="F4" s="463"/>
      <c r="G4" s="463"/>
      <c r="H4" s="463"/>
      <c r="I4" s="463"/>
      <c r="J4" s="272"/>
      <c r="K4" s="14"/>
    </row>
    <row r="5" spans="2:11" ht="22.5">
      <c r="B5" s="615" t="s">
        <v>406</v>
      </c>
      <c r="C5" s="615"/>
      <c r="D5" s="615"/>
      <c r="E5" s="615"/>
      <c r="F5" s="615"/>
      <c r="G5" s="615"/>
      <c r="H5" s="615"/>
      <c r="I5" s="615"/>
      <c r="J5" s="11"/>
      <c r="K5" s="14"/>
    </row>
    <row r="6" spans="6:11" ht="14.25">
      <c r="F6" s="28"/>
      <c r="G6" s="28"/>
      <c r="H6" s="28"/>
      <c r="I6" s="28"/>
      <c r="J6" s="172" t="s">
        <v>250</v>
      </c>
      <c r="K6" s="14"/>
    </row>
    <row r="7" spans="1:15" ht="126.75" customHeight="1">
      <c r="A7" s="29" t="s">
        <v>304</v>
      </c>
      <c r="B7" s="86" t="s">
        <v>305</v>
      </c>
      <c r="C7" s="236" t="s">
        <v>306</v>
      </c>
      <c r="D7" s="238" t="s">
        <v>312</v>
      </c>
      <c r="E7" s="237" t="s">
        <v>407</v>
      </c>
      <c r="F7" s="29" t="s">
        <v>408</v>
      </c>
      <c r="G7" s="29" t="s">
        <v>316</v>
      </c>
      <c r="H7" s="29" t="s">
        <v>409</v>
      </c>
      <c r="I7" s="29" t="s">
        <v>410</v>
      </c>
      <c r="J7" s="113" t="s">
        <v>411</v>
      </c>
      <c r="K7" s="27"/>
      <c r="L7" s="27"/>
      <c r="M7" s="28"/>
      <c r="N7" s="28"/>
      <c r="O7" s="28"/>
    </row>
    <row r="8" spans="1:10" ht="15.75">
      <c r="A8" s="82">
        <v>1</v>
      </c>
      <c r="B8" s="266">
        <v>2</v>
      </c>
      <c r="C8" s="266">
        <v>3</v>
      </c>
      <c r="D8" s="271">
        <v>4</v>
      </c>
      <c r="E8" s="82">
        <v>5</v>
      </c>
      <c r="F8" s="82">
        <v>6</v>
      </c>
      <c r="G8" s="82">
        <v>7</v>
      </c>
      <c r="H8" s="82">
        <v>8</v>
      </c>
      <c r="I8" s="82">
        <v>9</v>
      </c>
      <c r="J8" s="82">
        <v>10</v>
      </c>
    </row>
    <row r="9" spans="1:10" ht="42.75" customHeight="1">
      <c r="A9" s="116" t="s">
        <v>85</v>
      </c>
      <c r="B9" s="235"/>
      <c r="C9" s="239"/>
      <c r="D9" s="429" t="s">
        <v>126</v>
      </c>
      <c r="E9" s="430"/>
      <c r="F9" s="430"/>
      <c r="G9" s="430"/>
      <c r="H9" s="115"/>
      <c r="I9" s="117">
        <f>SUM(I10:I39)</f>
        <v>22254660</v>
      </c>
      <c r="J9" s="117"/>
    </row>
    <row r="10" spans="1:10" ht="103.5" customHeight="1">
      <c r="A10" s="338" t="s">
        <v>258</v>
      </c>
      <c r="B10" s="339" t="s">
        <v>259</v>
      </c>
      <c r="C10" s="339" t="s">
        <v>86</v>
      </c>
      <c r="D10" s="205" t="s">
        <v>260</v>
      </c>
      <c r="E10" s="92" t="s">
        <v>54</v>
      </c>
      <c r="F10" s="92"/>
      <c r="G10" s="182"/>
      <c r="H10" s="182"/>
      <c r="I10" s="75">
        <v>264000</v>
      </c>
      <c r="J10" s="75"/>
    </row>
    <row r="11" spans="1:10" ht="51.75" customHeight="1">
      <c r="A11" s="338" t="s">
        <v>225</v>
      </c>
      <c r="B11" s="339" t="s">
        <v>105</v>
      </c>
      <c r="C11" s="339" t="s">
        <v>103</v>
      </c>
      <c r="D11" s="92" t="s">
        <v>226</v>
      </c>
      <c r="E11" s="92" t="s">
        <v>396</v>
      </c>
      <c r="F11" s="92"/>
      <c r="G11" s="182"/>
      <c r="H11" s="182"/>
      <c r="I11" s="75">
        <v>600000</v>
      </c>
      <c r="J11" s="75"/>
    </row>
    <row r="12" spans="1:10" ht="51.75" customHeight="1">
      <c r="A12" s="338" t="s">
        <v>87</v>
      </c>
      <c r="B12" s="401" t="s">
        <v>88</v>
      </c>
      <c r="C12" s="339" t="s">
        <v>89</v>
      </c>
      <c r="D12" s="92" t="s">
        <v>153</v>
      </c>
      <c r="E12" s="92" t="s">
        <v>396</v>
      </c>
      <c r="F12" s="92"/>
      <c r="G12" s="182"/>
      <c r="H12" s="182"/>
      <c r="I12" s="75">
        <v>143500</v>
      </c>
      <c r="J12" s="75"/>
    </row>
    <row r="13" spans="1:10" ht="128.25" customHeight="1">
      <c r="A13" s="338" t="s">
        <v>510</v>
      </c>
      <c r="B13" s="401" t="s">
        <v>511</v>
      </c>
      <c r="C13" s="339" t="s">
        <v>119</v>
      </c>
      <c r="D13" s="166" t="s">
        <v>512</v>
      </c>
      <c r="E13" s="92" t="s">
        <v>396</v>
      </c>
      <c r="F13" s="168"/>
      <c r="G13" s="168"/>
      <c r="H13" s="182"/>
      <c r="I13" s="75">
        <v>67620</v>
      </c>
      <c r="J13" s="75"/>
    </row>
    <row r="14" spans="1:10" ht="78" customHeight="1">
      <c r="A14" s="338" t="s">
        <v>364</v>
      </c>
      <c r="B14" s="401" t="s">
        <v>365</v>
      </c>
      <c r="C14" s="339" t="s">
        <v>366</v>
      </c>
      <c r="D14" s="426" t="s">
        <v>392</v>
      </c>
      <c r="E14" s="92" t="s">
        <v>396</v>
      </c>
      <c r="F14" s="387"/>
      <c r="G14" s="387"/>
      <c r="H14" s="182"/>
      <c r="I14" s="75">
        <v>221200</v>
      </c>
      <c r="J14" s="75"/>
    </row>
    <row r="15" spans="1:10" ht="78" customHeight="1">
      <c r="A15" s="338" t="s">
        <v>367</v>
      </c>
      <c r="B15" s="401" t="s">
        <v>372</v>
      </c>
      <c r="C15" s="339" t="s">
        <v>370</v>
      </c>
      <c r="D15" s="346" t="s">
        <v>373</v>
      </c>
      <c r="E15" s="92" t="s">
        <v>396</v>
      </c>
      <c r="F15" s="168"/>
      <c r="G15" s="168"/>
      <c r="H15" s="182"/>
      <c r="I15" s="75">
        <v>549450</v>
      </c>
      <c r="J15" s="75"/>
    </row>
    <row r="16" spans="1:10" ht="51.75" customHeight="1">
      <c r="A16" s="338" t="s">
        <v>381</v>
      </c>
      <c r="B16" s="401" t="s">
        <v>382</v>
      </c>
      <c r="C16" s="339" t="s">
        <v>378</v>
      </c>
      <c r="D16" s="346" t="s">
        <v>383</v>
      </c>
      <c r="E16" s="92" t="s">
        <v>396</v>
      </c>
      <c r="F16" s="168"/>
      <c r="G16" s="168"/>
      <c r="H16" s="182"/>
      <c r="I16" s="75">
        <v>30300</v>
      </c>
      <c r="J16" s="75"/>
    </row>
    <row r="17" spans="1:10" ht="39.75" customHeight="1">
      <c r="A17" s="338" t="s">
        <v>160</v>
      </c>
      <c r="B17" s="342" t="s">
        <v>161</v>
      </c>
      <c r="C17" s="341" t="s">
        <v>95</v>
      </c>
      <c r="D17" s="92" t="s">
        <v>162</v>
      </c>
      <c r="E17" s="160" t="s">
        <v>54</v>
      </c>
      <c r="F17" s="92"/>
      <c r="G17" s="92"/>
      <c r="H17" s="92"/>
      <c r="I17" s="75">
        <v>738950</v>
      </c>
      <c r="J17" s="75"/>
    </row>
    <row r="18" spans="1:10" ht="120.75" customHeight="1">
      <c r="A18" s="338" t="s">
        <v>248</v>
      </c>
      <c r="B18" s="342" t="s">
        <v>246</v>
      </c>
      <c r="C18" s="341" t="s">
        <v>99</v>
      </c>
      <c r="D18" s="277" t="s">
        <v>175</v>
      </c>
      <c r="E18" s="92" t="s">
        <v>549</v>
      </c>
      <c r="F18" s="246" t="s">
        <v>412</v>
      </c>
      <c r="G18" s="92">
        <v>1645269</v>
      </c>
      <c r="H18" s="92"/>
      <c r="I18" s="77">
        <v>312350</v>
      </c>
      <c r="J18" s="234"/>
    </row>
    <row r="19" spans="1:10" ht="74.25" customHeight="1">
      <c r="A19" s="338" t="s">
        <v>248</v>
      </c>
      <c r="B19" s="342" t="s">
        <v>246</v>
      </c>
      <c r="C19" s="341" t="s">
        <v>99</v>
      </c>
      <c r="D19" s="277" t="s">
        <v>175</v>
      </c>
      <c r="E19" s="92" t="s">
        <v>476</v>
      </c>
      <c r="F19" s="246">
        <v>2021</v>
      </c>
      <c r="G19" s="92">
        <v>65000</v>
      </c>
      <c r="H19" s="92"/>
      <c r="I19" s="77">
        <v>65000</v>
      </c>
      <c r="J19" s="234"/>
    </row>
    <row r="20" spans="1:10" ht="54" customHeight="1">
      <c r="A20" s="338" t="s">
        <v>248</v>
      </c>
      <c r="B20" s="342" t="s">
        <v>246</v>
      </c>
      <c r="C20" s="341" t="s">
        <v>99</v>
      </c>
      <c r="D20" s="277" t="s">
        <v>175</v>
      </c>
      <c r="E20" s="92" t="s">
        <v>413</v>
      </c>
      <c r="F20" s="246">
        <v>2021</v>
      </c>
      <c r="G20" s="92">
        <v>1404550</v>
      </c>
      <c r="H20" s="92"/>
      <c r="I20" s="77">
        <v>1404550</v>
      </c>
      <c r="J20" s="234">
        <v>100</v>
      </c>
    </row>
    <row r="21" spans="1:10" ht="63" customHeight="1">
      <c r="A21" s="338" t="s">
        <v>248</v>
      </c>
      <c r="B21" s="342" t="s">
        <v>246</v>
      </c>
      <c r="C21" s="341" t="s">
        <v>99</v>
      </c>
      <c r="D21" s="277" t="s">
        <v>175</v>
      </c>
      <c r="E21" s="92" t="s">
        <v>488</v>
      </c>
      <c r="F21" s="246">
        <v>2021</v>
      </c>
      <c r="G21" s="92">
        <v>2300000</v>
      </c>
      <c r="H21" s="92"/>
      <c r="I21" s="77">
        <v>2300000</v>
      </c>
      <c r="J21" s="234">
        <v>100</v>
      </c>
    </row>
    <row r="22" spans="1:10" ht="77.25" customHeight="1">
      <c r="A22" s="338" t="s">
        <v>248</v>
      </c>
      <c r="B22" s="342" t="s">
        <v>246</v>
      </c>
      <c r="C22" s="341" t="s">
        <v>99</v>
      </c>
      <c r="D22" s="277" t="s">
        <v>175</v>
      </c>
      <c r="E22" s="37" t="s">
        <v>507</v>
      </c>
      <c r="F22" s="246">
        <v>2021</v>
      </c>
      <c r="G22" s="92">
        <v>49500</v>
      </c>
      <c r="H22" s="92"/>
      <c r="I22" s="77">
        <v>49500</v>
      </c>
      <c r="J22" s="234"/>
    </row>
    <row r="23" spans="1:10" ht="63" customHeight="1">
      <c r="A23" s="338" t="s">
        <v>248</v>
      </c>
      <c r="B23" s="342" t="s">
        <v>246</v>
      </c>
      <c r="C23" s="341" t="s">
        <v>99</v>
      </c>
      <c r="D23" s="277" t="s">
        <v>175</v>
      </c>
      <c r="E23" s="37" t="s">
        <v>508</v>
      </c>
      <c r="F23" s="246">
        <v>2021</v>
      </c>
      <c r="G23" s="92">
        <v>50000</v>
      </c>
      <c r="H23" s="92"/>
      <c r="I23" s="77">
        <v>50000</v>
      </c>
      <c r="J23" s="234"/>
    </row>
    <row r="24" spans="1:10" ht="95.25" customHeight="1">
      <c r="A24" s="338" t="s">
        <v>248</v>
      </c>
      <c r="B24" s="342" t="s">
        <v>246</v>
      </c>
      <c r="C24" s="341" t="s">
        <v>99</v>
      </c>
      <c r="D24" s="277" t="s">
        <v>175</v>
      </c>
      <c r="E24" s="166" t="s">
        <v>535</v>
      </c>
      <c r="F24" s="246">
        <v>2021</v>
      </c>
      <c r="G24" s="92">
        <v>49990</v>
      </c>
      <c r="H24" s="92"/>
      <c r="I24" s="77">
        <v>49990</v>
      </c>
      <c r="J24" s="234"/>
    </row>
    <row r="25" spans="1:10" ht="95.25" customHeight="1">
      <c r="A25" s="338" t="s">
        <v>248</v>
      </c>
      <c r="B25" s="342" t="s">
        <v>246</v>
      </c>
      <c r="C25" s="341" t="s">
        <v>99</v>
      </c>
      <c r="D25" s="277" t="s">
        <v>175</v>
      </c>
      <c r="E25" s="166" t="s">
        <v>534</v>
      </c>
      <c r="F25" s="246">
        <v>2021</v>
      </c>
      <c r="G25" s="92">
        <v>49900</v>
      </c>
      <c r="H25" s="92"/>
      <c r="I25" s="77">
        <v>49900</v>
      </c>
      <c r="J25" s="234"/>
    </row>
    <row r="26" spans="1:10" ht="95.25" customHeight="1">
      <c r="A26" s="338" t="s">
        <v>248</v>
      </c>
      <c r="B26" s="342" t="s">
        <v>246</v>
      </c>
      <c r="C26" s="341" t="s">
        <v>99</v>
      </c>
      <c r="D26" s="277" t="s">
        <v>175</v>
      </c>
      <c r="E26" s="166" t="s">
        <v>539</v>
      </c>
      <c r="F26" s="246">
        <v>2021</v>
      </c>
      <c r="G26" s="92">
        <v>36000</v>
      </c>
      <c r="H26" s="92"/>
      <c r="I26" s="77">
        <v>36000</v>
      </c>
      <c r="J26" s="234"/>
    </row>
    <row r="27" spans="1:10" ht="103.5" customHeight="1">
      <c r="A27" s="338" t="s">
        <v>287</v>
      </c>
      <c r="B27" s="342" t="s">
        <v>211</v>
      </c>
      <c r="C27" s="341" t="s">
        <v>99</v>
      </c>
      <c r="D27" s="277" t="s">
        <v>212</v>
      </c>
      <c r="E27" s="37" t="s">
        <v>547</v>
      </c>
      <c r="F27" s="246">
        <v>2021</v>
      </c>
      <c r="G27" s="92">
        <v>1499000</v>
      </c>
      <c r="H27" s="92"/>
      <c r="I27" s="77">
        <v>1499000</v>
      </c>
      <c r="J27" s="234"/>
    </row>
    <row r="28" spans="1:10" ht="78.75" customHeight="1">
      <c r="A28" s="338" t="s">
        <v>249</v>
      </c>
      <c r="B28" s="342" t="s">
        <v>245</v>
      </c>
      <c r="C28" s="341" t="s">
        <v>99</v>
      </c>
      <c r="D28" s="277" t="s">
        <v>247</v>
      </c>
      <c r="E28" s="92" t="s">
        <v>494</v>
      </c>
      <c r="F28" s="246">
        <v>2021</v>
      </c>
      <c r="G28" s="92">
        <v>450000</v>
      </c>
      <c r="H28" s="92"/>
      <c r="I28" s="75">
        <v>450000</v>
      </c>
      <c r="J28" s="234"/>
    </row>
    <row r="29" spans="1:10" ht="98.25" customHeight="1">
      <c r="A29" s="338" t="s">
        <v>249</v>
      </c>
      <c r="B29" s="342" t="s">
        <v>245</v>
      </c>
      <c r="C29" s="341" t="s">
        <v>99</v>
      </c>
      <c r="D29" s="277" t="s">
        <v>247</v>
      </c>
      <c r="E29" s="92" t="s">
        <v>495</v>
      </c>
      <c r="F29" s="246">
        <v>2021</v>
      </c>
      <c r="G29" s="75"/>
      <c r="H29" s="75"/>
      <c r="I29" s="75">
        <v>450000</v>
      </c>
      <c r="J29" s="102"/>
    </row>
    <row r="30" spans="1:10" ht="124.5" customHeight="1">
      <c r="A30" s="338" t="s">
        <v>249</v>
      </c>
      <c r="B30" s="342" t="s">
        <v>245</v>
      </c>
      <c r="C30" s="341" t="s">
        <v>99</v>
      </c>
      <c r="D30" s="277" t="s">
        <v>247</v>
      </c>
      <c r="E30" s="92" t="s">
        <v>546</v>
      </c>
      <c r="F30" s="246">
        <v>2021</v>
      </c>
      <c r="G30" s="75">
        <v>49900</v>
      </c>
      <c r="H30" s="75"/>
      <c r="I30" s="75">
        <v>49900</v>
      </c>
      <c r="J30" s="102"/>
    </row>
    <row r="31" spans="1:10" ht="160.5" customHeight="1">
      <c r="A31" s="338" t="s">
        <v>249</v>
      </c>
      <c r="B31" s="342" t="s">
        <v>245</v>
      </c>
      <c r="C31" s="341" t="s">
        <v>99</v>
      </c>
      <c r="D31" s="277" t="s">
        <v>247</v>
      </c>
      <c r="E31" s="92" t="s">
        <v>548</v>
      </c>
      <c r="F31" s="246">
        <v>2021</v>
      </c>
      <c r="G31" s="75">
        <v>615850</v>
      </c>
      <c r="H31" s="75"/>
      <c r="I31" s="75">
        <v>615850</v>
      </c>
      <c r="J31" s="102"/>
    </row>
    <row r="32" spans="1:10" ht="56.25" customHeight="1">
      <c r="A32" s="338" t="s">
        <v>171</v>
      </c>
      <c r="B32" s="101" t="s">
        <v>172</v>
      </c>
      <c r="C32" s="341" t="s">
        <v>99</v>
      </c>
      <c r="D32" s="277" t="s">
        <v>173</v>
      </c>
      <c r="E32" s="166" t="s">
        <v>54</v>
      </c>
      <c r="F32" s="246">
        <v>2021</v>
      </c>
      <c r="G32" s="92">
        <v>300200</v>
      </c>
      <c r="H32" s="92"/>
      <c r="I32" s="75">
        <v>300200</v>
      </c>
      <c r="J32" s="75"/>
    </row>
    <row r="33" spans="1:10" ht="56.25" customHeight="1">
      <c r="A33" s="338" t="s">
        <v>171</v>
      </c>
      <c r="B33" s="101" t="s">
        <v>172</v>
      </c>
      <c r="C33" s="341" t="s">
        <v>99</v>
      </c>
      <c r="D33" s="277" t="s">
        <v>173</v>
      </c>
      <c r="E33" s="166" t="s">
        <v>524</v>
      </c>
      <c r="F33" s="246">
        <v>2021</v>
      </c>
      <c r="G33" s="92">
        <v>199000</v>
      </c>
      <c r="H33" s="92"/>
      <c r="I33" s="75">
        <v>199000</v>
      </c>
      <c r="J33" s="75"/>
    </row>
    <row r="34" spans="1:10" ht="92.25" customHeight="1">
      <c r="A34" s="338" t="s">
        <v>171</v>
      </c>
      <c r="B34" s="101" t="s">
        <v>172</v>
      </c>
      <c r="C34" s="341" t="s">
        <v>99</v>
      </c>
      <c r="D34" s="277" t="s">
        <v>173</v>
      </c>
      <c r="E34" s="166" t="s">
        <v>522</v>
      </c>
      <c r="F34" s="246">
        <v>2021</v>
      </c>
      <c r="G34" s="92">
        <v>49900</v>
      </c>
      <c r="H34" s="92"/>
      <c r="I34" s="75">
        <v>49900</v>
      </c>
      <c r="J34" s="75"/>
    </row>
    <row r="35" spans="1:10" ht="78.75" customHeight="1">
      <c r="A35" s="338" t="s">
        <v>171</v>
      </c>
      <c r="B35" s="101" t="s">
        <v>172</v>
      </c>
      <c r="C35" s="341" t="s">
        <v>99</v>
      </c>
      <c r="D35" s="277" t="s">
        <v>173</v>
      </c>
      <c r="E35" s="166" t="s">
        <v>523</v>
      </c>
      <c r="F35" s="246">
        <v>2021</v>
      </c>
      <c r="G35" s="92">
        <v>49900</v>
      </c>
      <c r="H35" s="92"/>
      <c r="I35" s="75">
        <v>49900</v>
      </c>
      <c r="J35" s="75"/>
    </row>
    <row r="36" spans="1:10" ht="78.75" customHeight="1">
      <c r="A36" s="338" t="s">
        <v>269</v>
      </c>
      <c r="B36" s="101" t="s">
        <v>262</v>
      </c>
      <c r="C36" s="341" t="s">
        <v>98</v>
      </c>
      <c r="D36" s="427" t="s">
        <v>536</v>
      </c>
      <c r="E36" s="92" t="s">
        <v>54</v>
      </c>
      <c r="F36" s="246">
        <v>2021</v>
      </c>
      <c r="G36" s="425"/>
      <c r="H36" s="92"/>
      <c r="I36" s="75">
        <v>10660000</v>
      </c>
      <c r="J36" s="75"/>
    </row>
    <row r="37" spans="1:10" ht="52.5" customHeight="1">
      <c r="A37" s="338" t="s">
        <v>177</v>
      </c>
      <c r="B37" s="342" t="s">
        <v>178</v>
      </c>
      <c r="C37" s="341" t="s">
        <v>98</v>
      </c>
      <c r="D37" s="92" t="s">
        <v>179</v>
      </c>
      <c r="E37" s="92" t="s">
        <v>54</v>
      </c>
      <c r="F37" s="246">
        <v>2021</v>
      </c>
      <c r="G37" s="92"/>
      <c r="H37" s="92"/>
      <c r="I37" s="77">
        <v>40000</v>
      </c>
      <c r="J37" s="77"/>
    </row>
    <row r="38" spans="1:10" ht="54" customHeight="1">
      <c r="A38" s="338" t="s">
        <v>180</v>
      </c>
      <c r="B38" s="342" t="s">
        <v>181</v>
      </c>
      <c r="C38" s="341" t="s">
        <v>98</v>
      </c>
      <c r="D38" s="277" t="s">
        <v>182</v>
      </c>
      <c r="E38" s="92" t="s">
        <v>54</v>
      </c>
      <c r="F38" s="246">
        <v>2021</v>
      </c>
      <c r="G38" s="182"/>
      <c r="H38" s="182"/>
      <c r="I38" s="77">
        <v>10000</v>
      </c>
      <c r="J38" s="77"/>
    </row>
    <row r="39" spans="1:10" ht="50.25" customHeight="1">
      <c r="A39" s="338" t="s">
        <v>183</v>
      </c>
      <c r="B39" s="342" t="s">
        <v>184</v>
      </c>
      <c r="C39" s="341" t="s">
        <v>98</v>
      </c>
      <c r="D39" s="92" t="s">
        <v>148</v>
      </c>
      <c r="E39" s="92" t="s">
        <v>54</v>
      </c>
      <c r="F39" s="246">
        <v>2021</v>
      </c>
      <c r="G39" s="92"/>
      <c r="H39" s="92"/>
      <c r="I39" s="75">
        <v>948600</v>
      </c>
      <c r="J39" s="75"/>
    </row>
    <row r="40" spans="1:10" ht="71.25" customHeight="1">
      <c r="A40" s="118" t="s">
        <v>230</v>
      </c>
      <c r="B40" s="119"/>
      <c r="C40" s="118"/>
      <c r="D40" s="343" t="s">
        <v>116</v>
      </c>
      <c r="E40" s="114"/>
      <c r="F40" s="114"/>
      <c r="G40" s="114"/>
      <c r="H40" s="114"/>
      <c r="I40" s="117">
        <f>SUM(I41:I57)</f>
        <v>8695640</v>
      </c>
      <c r="J40" s="344"/>
    </row>
    <row r="41" spans="1:12" s="231" customFormat="1" ht="20.25" customHeight="1" hidden="1">
      <c r="A41" s="341" t="s">
        <v>232</v>
      </c>
      <c r="B41" s="342" t="s">
        <v>88</v>
      </c>
      <c r="C41" s="341" t="s">
        <v>89</v>
      </c>
      <c r="D41" s="166" t="s">
        <v>153</v>
      </c>
      <c r="E41" s="340" t="s">
        <v>54</v>
      </c>
      <c r="F41" s="92"/>
      <c r="G41" s="92"/>
      <c r="H41" s="92"/>
      <c r="I41" s="77"/>
      <c r="J41" s="345"/>
      <c r="L41"/>
    </row>
    <row r="42" spans="1:10" ht="78" customHeight="1">
      <c r="A42" s="338" t="s">
        <v>233</v>
      </c>
      <c r="B42" s="342" t="s">
        <v>90</v>
      </c>
      <c r="C42" s="341" t="s">
        <v>91</v>
      </c>
      <c r="D42" s="166" t="s">
        <v>450</v>
      </c>
      <c r="E42" s="92" t="s">
        <v>54</v>
      </c>
      <c r="F42" s="246">
        <v>2021</v>
      </c>
      <c r="G42" s="168"/>
      <c r="H42" s="92"/>
      <c r="I42" s="75">
        <v>144700</v>
      </c>
      <c r="J42" s="5"/>
    </row>
    <row r="43" spans="1:10" ht="48" customHeight="1" hidden="1">
      <c r="A43" s="338" t="s">
        <v>234</v>
      </c>
      <c r="B43" s="342" t="s">
        <v>94</v>
      </c>
      <c r="C43" s="341" t="s">
        <v>117</v>
      </c>
      <c r="D43" s="346" t="s">
        <v>118</v>
      </c>
      <c r="E43" s="166" t="s">
        <v>54</v>
      </c>
      <c r="F43" s="166"/>
      <c r="G43" s="166"/>
      <c r="H43" s="166"/>
      <c r="I43" s="75"/>
      <c r="J43" s="5"/>
    </row>
    <row r="44" spans="1:10" ht="183.75" customHeight="1">
      <c r="A44" s="338" t="s">
        <v>484</v>
      </c>
      <c r="B44" s="342" t="s">
        <v>489</v>
      </c>
      <c r="C44" s="341" t="s">
        <v>91</v>
      </c>
      <c r="D44" s="277" t="s">
        <v>450</v>
      </c>
      <c r="E44" s="166" t="s">
        <v>481</v>
      </c>
      <c r="F44" s="246" t="s">
        <v>479</v>
      </c>
      <c r="G44" s="92">
        <v>79319120</v>
      </c>
      <c r="H44" s="166"/>
      <c r="I44" s="77">
        <v>5273720</v>
      </c>
      <c r="J44" s="361">
        <v>100</v>
      </c>
    </row>
    <row r="45" spans="1:10" ht="38.25" customHeight="1">
      <c r="A45" s="338" t="s">
        <v>455</v>
      </c>
      <c r="B45" s="341" t="s">
        <v>480</v>
      </c>
      <c r="C45" s="341" t="s">
        <v>119</v>
      </c>
      <c r="D45" s="346" t="s">
        <v>202</v>
      </c>
      <c r="E45" s="166" t="s">
        <v>54</v>
      </c>
      <c r="F45" s="246">
        <v>2021</v>
      </c>
      <c r="G45" s="166"/>
      <c r="H45" s="166"/>
      <c r="I45" s="75">
        <v>150000</v>
      </c>
      <c r="J45" s="5"/>
    </row>
    <row r="46" spans="1:10" ht="12.75" customHeight="1" hidden="1">
      <c r="A46" s="347" t="s">
        <v>236</v>
      </c>
      <c r="B46" s="341" t="s">
        <v>333</v>
      </c>
      <c r="C46" s="341" t="s">
        <v>119</v>
      </c>
      <c r="D46" s="346" t="s">
        <v>203</v>
      </c>
      <c r="E46" s="166" t="s">
        <v>54</v>
      </c>
      <c r="F46" s="166"/>
      <c r="G46" s="248"/>
      <c r="H46" s="248"/>
      <c r="I46" s="75"/>
      <c r="J46" s="5"/>
    </row>
    <row r="47" spans="1:10" ht="37.5" customHeight="1">
      <c r="A47" s="347" t="s">
        <v>313</v>
      </c>
      <c r="B47" s="341" t="s">
        <v>314</v>
      </c>
      <c r="C47" s="341" t="s">
        <v>204</v>
      </c>
      <c r="D47" s="277" t="s">
        <v>310</v>
      </c>
      <c r="E47" s="166" t="s">
        <v>54</v>
      </c>
      <c r="F47" s="246">
        <v>2021</v>
      </c>
      <c r="G47" s="182"/>
      <c r="H47" s="182"/>
      <c r="I47" s="75">
        <v>49900</v>
      </c>
      <c r="J47" s="5"/>
    </row>
    <row r="48" spans="1:10" ht="33.75" customHeight="1" hidden="1">
      <c r="A48" s="347" t="s">
        <v>238</v>
      </c>
      <c r="B48" s="341" t="s">
        <v>278</v>
      </c>
      <c r="C48" s="341" t="s">
        <v>96</v>
      </c>
      <c r="D48" s="166" t="s">
        <v>206</v>
      </c>
      <c r="E48" s="166" t="s">
        <v>54</v>
      </c>
      <c r="F48" s="166"/>
      <c r="G48" s="166"/>
      <c r="H48" s="166"/>
      <c r="I48" s="75"/>
      <c r="J48" s="5"/>
    </row>
    <row r="49" spans="1:10" ht="30" customHeight="1" hidden="1">
      <c r="A49" s="347" t="s">
        <v>242</v>
      </c>
      <c r="B49" s="341" t="s">
        <v>315</v>
      </c>
      <c r="C49" s="98" t="s">
        <v>97</v>
      </c>
      <c r="D49" s="346" t="s">
        <v>209</v>
      </c>
      <c r="E49" s="166" t="s">
        <v>54</v>
      </c>
      <c r="F49" s="166"/>
      <c r="G49" s="248"/>
      <c r="H49" s="248"/>
      <c r="I49" s="75"/>
      <c r="J49" s="5"/>
    </row>
    <row r="50" spans="1:10" ht="36" customHeight="1" hidden="1">
      <c r="A50" s="347" t="s">
        <v>347</v>
      </c>
      <c r="B50" s="341" t="s">
        <v>349</v>
      </c>
      <c r="C50" s="98" t="s">
        <v>97</v>
      </c>
      <c r="D50" s="268" t="s">
        <v>348</v>
      </c>
      <c r="E50" s="268" t="s">
        <v>350</v>
      </c>
      <c r="F50" s="268"/>
      <c r="G50" s="268"/>
      <c r="H50" s="268"/>
      <c r="I50" s="102"/>
      <c r="J50" s="246"/>
    </row>
    <row r="51" spans="1:10" ht="182.25" customHeight="1">
      <c r="A51" s="348" t="s">
        <v>244</v>
      </c>
      <c r="B51" s="349" t="s">
        <v>211</v>
      </c>
      <c r="C51" s="349" t="s">
        <v>99</v>
      </c>
      <c r="D51" s="277" t="s">
        <v>212</v>
      </c>
      <c r="E51" s="166" t="s">
        <v>481</v>
      </c>
      <c r="F51" s="246" t="s">
        <v>479</v>
      </c>
      <c r="G51" s="92">
        <v>79319120</v>
      </c>
      <c r="H51" s="92"/>
      <c r="I51" s="285">
        <v>2618620</v>
      </c>
      <c r="J51" s="246">
        <v>100</v>
      </c>
    </row>
    <row r="52" spans="1:10" ht="27.75" customHeight="1" hidden="1">
      <c r="A52" s="348" t="s">
        <v>244</v>
      </c>
      <c r="B52" s="349" t="s">
        <v>211</v>
      </c>
      <c r="C52" s="349" t="s">
        <v>99</v>
      </c>
      <c r="D52" s="277" t="s">
        <v>212</v>
      </c>
      <c r="E52" s="166" t="s">
        <v>394</v>
      </c>
      <c r="F52" s="246"/>
      <c r="G52" s="92"/>
      <c r="H52" s="92"/>
      <c r="I52" s="75"/>
      <c r="J52" s="246"/>
    </row>
    <row r="53" spans="1:10" ht="27.75" customHeight="1" hidden="1">
      <c r="A53" s="348" t="s">
        <v>244</v>
      </c>
      <c r="B53" s="349" t="s">
        <v>211</v>
      </c>
      <c r="C53" s="349" t="s">
        <v>99</v>
      </c>
      <c r="D53" s="277" t="s">
        <v>212</v>
      </c>
      <c r="E53" s="166" t="s">
        <v>295</v>
      </c>
      <c r="F53" s="246"/>
      <c r="G53" s="92"/>
      <c r="H53" s="92"/>
      <c r="I53" s="75"/>
      <c r="J53" s="246"/>
    </row>
    <row r="54" spans="1:10" ht="132.75" customHeight="1">
      <c r="A54" s="98" t="s">
        <v>293</v>
      </c>
      <c r="B54" s="99" t="s">
        <v>294</v>
      </c>
      <c r="C54" s="99" t="s">
        <v>99</v>
      </c>
      <c r="D54" s="92" t="s">
        <v>342</v>
      </c>
      <c r="E54" s="166" t="s">
        <v>506</v>
      </c>
      <c r="F54" s="92" t="s">
        <v>412</v>
      </c>
      <c r="G54" s="92">
        <v>9363334</v>
      </c>
      <c r="H54" s="246">
        <v>95.5</v>
      </c>
      <c r="I54" s="75">
        <v>458700</v>
      </c>
      <c r="J54" s="246">
        <v>100</v>
      </c>
    </row>
    <row r="55" spans="1:10" ht="15.75" customHeight="1" hidden="1">
      <c r="A55" s="98" t="s">
        <v>289</v>
      </c>
      <c r="B55" s="99" t="s">
        <v>290</v>
      </c>
      <c r="C55" s="99" t="s">
        <v>98</v>
      </c>
      <c r="D55" s="92" t="s">
        <v>291</v>
      </c>
      <c r="E55" s="166" t="s">
        <v>295</v>
      </c>
      <c r="F55" s="246"/>
      <c r="G55" s="92"/>
      <c r="H55" s="92"/>
      <c r="I55" s="285"/>
      <c r="J55" s="246"/>
    </row>
    <row r="56" spans="1:10" ht="15" customHeight="1" hidden="1">
      <c r="A56" s="98" t="s">
        <v>289</v>
      </c>
      <c r="B56" s="99" t="s">
        <v>290</v>
      </c>
      <c r="C56" s="99" t="s">
        <v>98</v>
      </c>
      <c r="D56" s="92" t="s">
        <v>291</v>
      </c>
      <c r="E56" s="166" t="s">
        <v>393</v>
      </c>
      <c r="F56" s="246"/>
      <c r="G56" s="92"/>
      <c r="H56" s="92"/>
      <c r="I56" s="75"/>
      <c r="J56" s="246"/>
    </row>
    <row r="57" spans="1:10" ht="15" customHeight="1" hidden="1">
      <c r="A57" s="348" t="s">
        <v>279</v>
      </c>
      <c r="B57" s="349" t="s">
        <v>262</v>
      </c>
      <c r="C57" s="349" t="s">
        <v>98</v>
      </c>
      <c r="D57" s="92" t="s">
        <v>263</v>
      </c>
      <c r="E57" s="166" t="s">
        <v>54</v>
      </c>
      <c r="F57" s="92"/>
      <c r="G57" s="92"/>
      <c r="H57" s="92"/>
      <c r="I57" s="75"/>
      <c r="J57" s="5"/>
    </row>
    <row r="58" spans="1:10" ht="18.75">
      <c r="A58" s="350" t="s">
        <v>130</v>
      </c>
      <c r="B58" s="350" t="s">
        <v>130</v>
      </c>
      <c r="C58" s="350" t="s">
        <v>130</v>
      </c>
      <c r="D58" s="351" t="s">
        <v>359</v>
      </c>
      <c r="E58" s="350" t="s">
        <v>130</v>
      </c>
      <c r="F58" s="350" t="s">
        <v>130</v>
      </c>
      <c r="G58" s="350" t="s">
        <v>130</v>
      </c>
      <c r="H58" s="350"/>
      <c r="I58" s="76">
        <f>I9+I40</f>
        <v>30950300</v>
      </c>
      <c r="J58" s="350" t="s">
        <v>130</v>
      </c>
    </row>
    <row r="59" spans="1:10" s="100" customFormat="1" ht="18.75">
      <c r="A59" s="169"/>
      <c r="B59" s="169"/>
      <c r="C59" s="169"/>
      <c r="D59" s="169"/>
      <c r="E59" s="170"/>
      <c r="F59" s="170"/>
      <c r="G59" s="170"/>
      <c r="H59" s="170"/>
      <c r="I59" s="170"/>
      <c r="J59" s="170"/>
    </row>
    <row r="60" spans="1:10" s="100" customFormat="1" ht="18.75">
      <c r="A60" s="169"/>
      <c r="B60" s="169"/>
      <c r="C60" s="169"/>
      <c r="D60" s="169"/>
      <c r="E60" s="170"/>
      <c r="F60" s="170"/>
      <c r="G60" s="170"/>
      <c r="H60" s="170"/>
      <c r="I60" s="170"/>
      <c r="J60" s="170"/>
    </row>
    <row r="62" spans="2:6" ht="18.75">
      <c r="B62" s="20" t="s">
        <v>427</v>
      </c>
      <c r="F62" s="3" t="s">
        <v>471</v>
      </c>
    </row>
  </sheetData>
  <sheetProtection/>
  <mergeCells count="4">
    <mergeCell ref="F3:J3"/>
    <mergeCell ref="B5:I5"/>
    <mergeCell ref="B4:I4"/>
    <mergeCell ref="G2:J2"/>
  </mergeCells>
  <printOptions/>
  <pageMargins left="1.1811023622047245" right="0.3937007874015748" top="0.7874015748031497" bottom="0.7874015748031497" header="0.5118110236220472" footer="0.5118110236220472"/>
  <pageSetup horizontalDpi="600" verticalDpi="600" orientation="portrait" paperSize="9" scale="38" r:id="rId1"/>
  <rowBreaks count="1" manualBreakCount="1">
    <brk id="63" max="7" man="1"/>
  </rowBreaks>
</worksheet>
</file>

<file path=xl/worksheets/sheet7.xml><?xml version="1.0" encoding="utf-8"?>
<worksheet xmlns="http://schemas.openxmlformats.org/spreadsheetml/2006/main" xmlns:r="http://schemas.openxmlformats.org/officeDocument/2006/relationships">
  <dimension ref="A1:L61"/>
  <sheetViews>
    <sheetView tabSelected="1" view="pageBreakPreview" zoomScale="60" zoomScalePageLayoutView="0" workbookViewId="0" topLeftCell="A1">
      <pane ySplit="11" topLeftCell="A12" activePane="bottomLeft" state="frozen"/>
      <selection pane="topLeft" activeCell="A1" sqref="A1"/>
      <selection pane="bottomLeft" activeCell="H16" sqref="H16"/>
    </sheetView>
  </sheetViews>
  <sheetFormatPr defaultColWidth="9.00390625" defaultRowHeight="12.75"/>
  <cols>
    <col min="1" max="1" width="22.25390625" style="0" customWidth="1"/>
    <col min="2" max="2" width="19.875" style="0" customWidth="1"/>
    <col min="3" max="3" width="16.875" style="0" customWidth="1"/>
    <col min="4" max="4" width="59.375" style="0" customWidth="1"/>
    <col min="5" max="5" width="73.25390625" style="0" customWidth="1"/>
    <col min="6" max="6" width="25.75390625" style="0" customWidth="1"/>
    <col min="7" max="7" width="21.125" style="406" customWidth="1"/>
    <col min="8" max="8" width="22.00390625" style="179" customWidth="1"/>
    <col min="9" max="9" width="21.00390625" style="179" customWidth="1"/>
    <col min="10" max="10" width="34.75390625" style="179" bestFit="1" customWidth="1"/>
    <col min="11" max="11" width="9.125" style="0" hidden="1" customWidth="1"/>
    <col min="12" max="12" width="14.125" style="0" customWidth="1"/>
  </cols>
  <sheetData>
    <row r="1" spans="3:10" ht="23.25">
      <c r="C1" s="9"/>
      <c r="D1" s="10"/>
      <c r="E1" s="10"/>
      <c r="F1" s="10"/>
      <c r="H1" s="627"/>
      <c r="I1" s="627"/>
      <c r="J1" s="627"/>
    </row>
    <row r="2" spans="3:12" ht="136.5" customHeight="1">
      <c r="C2" s="9"/>
      <c r="D2" s="10"/>
      <c r="E2" s="10"/>
      <c r="F2" s="326"/>
      <c r="G2" s="626" t="s">
        <v>550</v>
      </c>
      <c r="H2" s="626"/>
      <c r="I2" s="626"/>
      <c r="J2" s="626"/>
      <c r="K2" s="626"/>
      <c r="L2" s="183"/>
    </row>
    <row r="3" spans="3:10" ht="23.25">
      <c r="C3" s="9"/>
      <c r="D3" s="10"/>
      <c r="E3" s="10"/>
      <c r="F3" s="10"/>
      <c r="H3" s="624"/>
      <c r="I3" s="624"/>
      <c r="J3" s="624"/>
    </row>
    <row r="4" spans="3:10" ht="48" customHeight="1">
      <c r="C4" s="9"/>
      <c r="D4" s="10"/>
      <c r="E4" s="250" t="s">
        <v>356</v>
      </c>
      <c r="F4" s="10"/>
      <c r="H4" s="407"/>
      <c r="I4" s="407"/>
      <c r="J4" s="407"/>
    </row>
    <row r="5" spans="2:9" ht="42.75" customHeight="1">
      <c r="B5" s="625" t="s">
        <v>360</v>
      </c>
      <c r="C5" s="625"/>
      <c r="D5" s="625"/>
      <c r="E5" s="625"/>
      <c r="F5" s="625"/>
      <c r="G5" s="625"/>
      <c r="H5" s="625"/>
      <c r="I5" s="625"/>
    </row>
    <row r="6" spans="2:9" ht="42.75" customHeight="1">
      <c r="B6" s="250"/>
      <c r="C6" s="250"/>
      <c r="D6" s="250"/>
      <c r="E6" s="250" t="s">
        <v>440</v>
      </c>
      <c r="F6" s="250"/>
      <c r="G6" s="405"/>
      <c r="H6" s="405"/>
      <c r="I6" s="405"/>
    </row>
    <row r="7" spans="3:10" ht="15.75">
      <c r="C7" s="622" t="s">
        <v>16</v>
      </c>
      <c r="D7" s="623"/>
      <c r="E7" s="623"/>
      <c r="F7" s="623"/>
      <c r="G7" s="623"/>
      <c r="H7" s="623"/>
      <c r="I7" s="623"/>
      <c r="J7" s="623"/>
    </row>
    <row r="8" spans="1:10" ht="27" customHeight="1">
      <c r="A8" s="628" t="s">
        <v>304</v>
      </c>
      <c r="B8" s="629" t="s">
        <v>305</v>
      </c>
      <c r="C8" s="629" t="s">
        <v>306</v>
      </c>
      <c r="D8" s="630" t="s">
        <v>312</v>
      </c>
      <c r="E8" s="616" t="s">
        <v>317</v>
      </c>
      <c r="F8" s="617" t="s">
        <v>318</v>
      </c>
      <c r="G8" s="619" t="s">
        <v>298</v>
      </c>
      <c r="H8" s="619" t="s">
        <v>15</v>
      </c>
      <c r="I8" s="620" t="s">
        <v>0</v>
      </c>
      <c r="J8" s="620"/>
    </row>
    <row r="9" spans="1:10" ht="90.75" customHeight="1">
      <c r="A9" s="628"/>
      <c r="B9" s="629"/>
      <c r="C9" s="629"/>
      <c r="D9" s="631"/>
      <c r="E9" s="616"/>
      <c r="F9" s="618"/>
      <c r="G9" s="619"/>
      <c r="H9" s="619"/>
      <c r="I9" s="409" t="s">
        <v>319</v>
      </c>
      <c r="J9" s="408" t="s">
        <v>353</v>
      </c>
    </row>
    <row r="10" spans="1:10" ht="22.5">
      <c r="A10" s="83">
        <v>1</v>
      </c>
      <c r="B10" s="83">
        <v>2</v>
      </c>
      <c r="C10" s="91">
        <v>3</v>
      </c>
      <c r="D10" s="91">
        <v>4</v>
      </c>
      <c r="E10" s="240">
        <v>5</v>
      </c>
      <c r="F10" s="91"/>
      <c r="G10" s="410"/>
      <c r="H10" s="410">
        <v>6</v>
      </c>
      <c r="I10" s="410">
        <v>7</v>
      </c>
      <c r="J10" s="410">
        <v>8</v>
      </c>
    </row>
    <row r="11" spans="1:10" s="179" customFormat="1" ht="23.25">
      <c r="A11" s="176" t="s">
        <v>85</v>
      </c>
      <c r="B11" s="176"/>
      <c r="C11" s="177"/>
      <c r="D11" s="178" t="s">
        <v>126</v>
      </c>
      <c r="E11" s="178"/>
      <c r="F11" s="178"/>
      <c r="G11" s="411">
        <f>SUM(G12:G57)</f>
        <v>50706366</v>
      </c>
      <c r="H11" s="411">
        <f>SUM(H12:H57)</f>
        <v>39002650</v>
      </c>
      <c r="I11" s="411">
        <f>SUM(I12:I57)</f>
        <v>11703716</v>
      </c>
      <c r="J11" s="411">
        <f>SUM(J12:J57)</f>
        <v>11159540</v>
      </c>
    </row>
    <row r="12" spans="1:10" ht="61.5">
      <c r="A12" s="167" t="s">
        <v>225</v>
      </c>
      <c r="B12" s="369" t="s">
        <v>105</v>
      </c>
      <c r="C12" s="386" t="s">
        <v>86</v>
      </c>
      <c r="D12" s="150" t="s">
        <v>226</v>
      </c>
      <c r="E12" s="150" t="s">
        <v>320</v>
      </c>
      <c r="F12" s="244" t="s">
        <v>322</v>
      </c>
      <c r="G12" s="412">
        <f aca="true" t="shared" si="0" ref="G12:G58">H12+I12</f>
        <v>90000</v>
      </c>
      <c r="H12" s="412">
        <v>90000</v>
      </c>
      <c r="I12" s="413"/>
      <c r="J12" s="412"/>
    </row>
    <row r="13" spans="1:10" ht="61.5">
      <c r="A13" s="167" t="s">
        <v>225</v>
      </c>
      <c r="B13" s="369" t="s">
        <v>105</v>
      </c>
      <c r="C13" s="386" t="s">
        <v>86</v>
      </c>
      <c r="D13" s="150" t="s">
        <v>226</v>
      </c>
      <c r="E13" s="150" t="s">
        <v>414</v>
      </c>
      <c r="F13" s="244" t="s">
        <v>428</v>
      </c>
      <c r="G13" s="412">
        <f t="shared" si="0"/>
        <v>508000</v>
      </c>
      <c r="H13" s="412">
        <v>508000</v>
      </c>
      <c r="I13" s="412"/>
      <c r="J13" s="412"/>
    </row>
    <row r="14" spans="1:10" ht="69.75" customHeight="1">
      <c r="A14" s="167" t="s">
        <v>225</v>
      </c>
      <c r="B14" s="369" t="s">
        <v>105</v>
      </c>
      <c r="C14" s="386" t="s">
        <v>86</v>
      </c>
      <c r="D14" s="150" t="s">
        <v>226</v>
      </c>
      <c r="E14" s="150" t="s">
        <v>415</v>
      </c>
      <c r="F14" s="244" t="s">
        <v>428</v>
      </c>
      <c r="G14" s="412">
        <f t="shared" si="0"/>
        <v>650000</v>
      </c>
      <c r="H14" s="412">
        <v>50000</v>
      </c>
      <c r="I14" s="412">
        <v>600000</v>
      </c>
      <c r="J14" s="412">
        <v>600000</v>
      </c>
    </row>
    <row r="15" spans="1:10" ht="69.75" customHeight="1">
      <c r="A15" s="167" t="s">
        <v>225</v>
      </c>
      <c r="B15" s="369" t="s">
        <v>105</v>
      </c>
      <c r="C15" s="386" t="s">
        <v>86</v>
      </c>
      <c r="D15" s="150" t="s">
        <v>226</v>
      </c>
      <c r="E15" s="150" t="s">
        <v>441</v>
      </c>
      <c r="F15" s="244" t="s">
        <v>442</v>
      </c>
      <c r="G15" s="412">
        <f t="shared" si="0"/>
        <v>148700</v>
      </c>
      <c r="H15" s="412">
        <v>148700</v>
      </c>
      <c r="I15" s="412"/>
      <c r="J15" s="412"/>
    </row>
    <row r="16" spans="1:10" ht="80.25" customHeight="1">
      <c r="A16" s="167" t="s">
        <v>364</v>
      </c>
      <c r="B16" s="369" t="s">
        <v>365</v>
      </c>
      <c r="C16" s="386" t="s">
        <v>366</v>
      </c>
      <c r="D16" s="387" t="s">
        <v>392</v>
      </c>
      <c r="E16" s="387" t="s">
        <v>384</v>
      </c>
      <c r="F16" s="244" t="s">
        <v>385</v>
      </c>
      <c r="G16" s="412">
        <f t="shared" si="0"/>
        <v>5023700</v>
      </c>
      <c r="H16" s="412">
        <v>4802500</v>
      </c>
      <c r="I16" s="412">
        <v>221200</v>
      </c>
      <c r="J16" s="412">
        <v>221200</v>
      </c>
    </row>
    <row r="17" spans="1:10" ht="84" customHeight="1">
      <c r="A17" s="167" t="s">
        <v>283</v>
      </c>
      <c r="B17" s="369" t="s">
        <v>284</v>
      </c>
      <c r="C17" s="386" t="s">
        <v>285</v>
      </c>
      <c r="D17" s="150" t="s">
        <v>286</v>
      </c>
      <c r="E17" s="150" t="s">
        <v>329</v>
      </c>
      <c r="F17" s="244" t="s">
        <v>322</v>
      </c>
      <c r="G17" s="412">
        <f t="shared" si="0"/>
        <v>1509500</v>
      </c>
      <c r="H17" s="412">
        <v>1509500</v>
      </c>
      <c r="I17" s="414"/>
      <c r="J17" s="412"/>
    </row>
    <row r="18" spans="1:10" ht="84" customHeight="1">
      <c r="A18" s="167" t="s">
        <v>368</v>
      </c>
      <c r="B18" s="366" t="s">
        <v>369</v>
      </c>
      <c r="C18" s="371" t="s">
        <v>370</v>
      </c>
      <c r="D18" s="168" t="s">
        <v>371</v>
      </c>
      <c r="E18" s="168" t="s">
        <v>429</v>
      </c>
      <c r="F18" s="244" t="s">
        <v>428</v>
      </c>
      <c r="G18" s="412">
        <f t="shared" si="0"/>
        <v>892600</v>
      </c>
      <c r="H18" s="412">
        <v>892600</v>
      </c>
      <c r="I18" s="414"/>
      <c r="J18" s="412"/>
    </row>
    <row r="19" spans="1:10" ht="63.75" customHeight="1">
      <c r="A19" s="167" t="s">
        <v>367</v>
      </c>
      <c r="B19" s="369" t="s">
        <v>372</v>
      </c>
      <c r="C19" s="371" t="s">
        <v>370</v>
      </c>
      <c r="D19" s="168" t="s">
        <v>373</v>
      </c>
      <c r="E19" s="387" t="s">
        <v>384</v>
      </c>
      <c r="F19" s="244" t="s">
        <v>385</v>
      </c>
      <c r="G19" s="412">
        <f t="shared" si="0"/>
        <v>601950</v>
      </c>
      <c r="H19" s="412">
        <v>52500</v>
      </c>
      <c r="I19" s="414">
        <v>549450</v>
      </c>
      <c r="J19" s="414">
        <v>549450</v>
      </c>
    </row>
    <row r="20" spans="1:10" ht="84" customHeight="1">
      <c r="A20" s="167" t="s">
        <v>381</v>
      </c>
      <c r="B20" s="369" t="s">
        <v>382</v>
      </c>
      <c r="C20" s="371" t="s">
        <v>378</v>
      </c>
      <c r="D20" s="168" t="s">
        <v>383</v>
      </c>
      <c r="E20" s="168" t="s">
        <v>386</v>
      </c>
      <c r="F20" s="244" t="s">
        <v>385</v>
      </c>
      <c r="G20" s="412">
        <f t="shared" si="0"/>
        <v>886800</v>
      </c>
      <c r="H20" s="412">
        <v>856500</v>
      </c>
      <c r="I20" s="414">
        <v>30300</v>
      </c>
      <c r="J20" s="412">
        <v>30300</v>
      </c>
    </row>
    <row r="21" spans="1:10" ht="129" customHeight="1">
      <c r="A21" s="167" t="s">
        <v>497</v>
      </c>
      <c r="B21" s="369" t="s">
        <v>498</v>
      </c>
      <c r="C21" s="371" t="s">
        <v>88</v>
      </c>
      <c r="D21" s="363" t="s">
        <v>499</v>
      </c>
      <c r="E21" s="168" t="s">
        <v>503</v>
      </c>
      <c r="F21" s="244" t="s">
        <v>501</v>
      </c>
      <c r="G21" s="412">
        <f t="shared" si="0"/>
        <v>100000</v>
      </c>
      <c r="H21" s="412">
        <v>100000</v>
      </c>
      <c r="I21" s="414"/>
      <c r="J21" s="412"/>
    </row>
    <row r="22" spans="1:10" ht="97.5" customHeight="1">
      <c r="A22" s="167" t="s">
        <v>154</v>
      </c>
      <c r="B22" s="369" t="s">
        <v>155</v>
      </c>
      <c r="C22" s="253" t="s">
        <v>93</v>
      </c>
      <c r="D22" s="166" t="s">
        <v>156</v>
      </c>
      <c r="E22" s="150" t="s">
        <v>416</v>
      </c>
      <c r="F22" s="244" t="s">
        <v>428</v>
      </c>
      <c r="G22" s="412">
        <f t="shared" si="0"/>
        <v>331300</v>
      </c>
      <c r="H22" s="412">
        <v>331300</v>
      </c>
      <c r="I22" s="414"/>
      <c r="J22" s="412"/>
    </row>
    <row r="23" spans="1:10" ht="67.5" customHeight="1">
      <c r="A23" s="167" t="s">
        <v>157</v>
      </c>
      <c r="B23" s="369" t="s">
        <v>158</v>
      </c>
      <c r="C23" s="253" t="s">
        <v>94</v>
      </c>
      <c r="D23" s="150" t="s">
        <v>159</v>
      </c>
      <c r="E23" s="150" t="s">
        <v>337</v>
      </c>
      <c r="F23" s="244" t="s">
        <v>322</v>
      </c>
      <c r="G23" s="412">
        <f t="shared" si="0"/>
        <v>270000</v>
      </c>
      <c r="H23" s="412">
        <v>270000</v>
      </c>
      <c r="I23" s="412"/>
      <c r="J23" s="412"/>
    </row>
    <row r="24" spans="1:10" ht="90" customHeight="1">
      <c r="A24" s="167" t="s">
        <v>157</v>
      </c>
      <c r="B24" s="369" t="s">
        <v>158</v>
      </c>
      <c r="C24" s="253" t="s">
        <v>94</v>
      </c>
      <c r="D24" s="150" t="s">
        <v>159</v>
      </c>
      <c r="E24" s="150" t="s">
        <v>417</v>
      </c>
      <c r="F24" s="244" t="s">
        <v>428</v>
      </c>
      <c r="G24" s="412">
        <f t="shared" si="0"/>
        <v>30000</v>
      </c>
      <c r="H24" s="424">
        <v>30000</v>
      </c>
      <c r="I24" s="412"/>
      <c r="J24" s="412"/>
    </row>
    <row r="25" spans="1:10" ht="39.75" customHeight="1" hidden="1">
      <c r="A25" s="167" t="s">
        <v>157</v>
      </c>
      <c r="B25" s="369" t="s">
        <v>158</v>
      </c>
      <c r="C25" s="253" t="s">
        <v>94</v>
      </c>
      <c r="D25" s="150" t="s">
        <v>159</v>
      </c>
      <c r="E25" s="148" t="s">
        <v>257</v>
      </c>
      <c r="F25" s="148"/>
      <c r="G25" s="412">
        <f t="shared" si="0"/>
        <v>0</v>
      </c>
      <c r="H25" s="415"/>
      <c r="I25" s="416"/>
      <c r="J25" s="412"/>
    </row>
    <row r="26" spans="1:10" ht="63.75" customHeight="1" hidden="1">
      <c r="A26" s="167" t="s">
        <v>157</v>
      </c>
      <c r="B26" s="369" t="s">
        <v>158</v>
      </c>
      <c r="C26" s="253" t="s">
        <v>94</v>
      </c>
      <c r="D26" s="150" t="s">
        <v>159</v>
      </c>
      <c r="E26" s="150" t="s">
        <v>343</v>
      </c>
      <c r="F26" s="244" t="s">
        <v>322</v>
      </c>
      <c r="G26" s="412">
        <f t="shared" si="0"/>
        <v>0</v>
      </c>
      <c r="H26" s="412"/>
      <c r="I26" s="416"/>
      <c r="J26" s="412"/>
    </row>
    <row r="27" spans="1:10" ht="82.5" customHeight="1">
      <c r="A27" s="167" t="s">
        <v>339</v>
      </c>
      <c r="B27" s="369" t="s">
        <v>340</v>
      </c>
      <c r="C27" s="253" t="s">
        <v>164</v>
      </c>
      <c r="D27" s="388" t="s">
        <v>341</v>
      </c>
      <c r="E27" s="150" t="s">
        <v>388</v>
      </c>
      <c r="F27" s="244" t="s">
        <v>385</v>
      </c>
      <c r="G27" s="412">
        <f t="shared" si="0"/>
        <v>140000</v>
      </c>
      <c r="H27" s="412">
        <v>140000</v>
      </c>
      <c r="I27" s="416"/>
      <c r="J27" s="412"/>
    </row>
    <row r="28" spans="1:10" ht="106.5" customHeight="1" hidden="1">
      <c r="A28" s="167" t="s">
        <v>264</v>
      </c>
      <c r="B28" s="369" t="s">
        <v>265</v>
      </c>
      <c r="C28" s="253" t="s">
        <v>95</v>
      </c>
      <c r="D28" s="363" t="s">
        <v>266</v>
      </c>
      <c r="E28" s="150" t="s">
        <v>327</v>
      </c>
      <c r="F28" s="244" t="s">
        <v>418</v>
      </c>
      <c r="G28" s="412">
        <f t="shared" si="0"/>
        <v>0</v>
      </c>
      <c r="H28" s="412"/>
      <c r="I28" s="412"/>
      <c r="J28" s="412"/>
    </row>
    <row r="29" spans="1:10" ht="147" customHeight="1">
      <c r="A29" s="167" t="s">
        <v>163</v>
      </c>
      <c r="B29" s="369" t="s">
        <v>164</v>
      </c>
      <c r="C29" s="253" t="s">
        <v>95</v>
      </c>
      <c r="D29" s="168" t="s">
        <v>165</v>
      </c>
      <c r="E29" s="150" t="s">
        <v>530</v>
      </c>
      <c r="F29" s="244" t="s">
        <v>419</v>
      </c>
      <c r="G29" s="412">
        <f t="shared" si="0"/>
        <v>11752100</v>
      </c>
      <c r="H29" s="417">
        <v>11752100</v>
      </c>
      <c r="I29" s="416"/>
      <c r="J29" s="412"/>
    </row>
    <row r="30" spans="1:10" ht="108" customHeight="1">
      <c r="A30" s="167" t="s">
        <v>163</v>
      </c>
      <c r="B30" s="369" t="s">
        <v>164</v>
      </c>
      <c r="C30" s="253" t="s">
        <v>95</v>
      </c>
      <c r="D30" s="168" t="s">
        <v>165</v>
      </c>
      <c r="E30" s="150" t="s">
        <v>528</v>
      </c>
      <c r="F30" s="244" t="s">
        <v>529</v>
      </c>
      <c r="G30" s="412">
        <f t="shared" si="0"/>
        <v>149700</v>
      </c>
      <c r="H30" s="417">
        <v>149700</v>
      </c>
      <c r="I30" s="416"/>
      <c r="J30" s="412"/>
    </row>
    <row r="31" spans="1:10" ht="82.5" customHeight="1">
      <c r="A31" s="167" t="s">
        <v>160</v>
      </c>
      <c r="B31" s="369" t="s">
        <v>161</v>
      </c>
      <c r="C31" s="253" t="s">
        <v>95</v>
      </c>
      <c r="D31" s="150" t="s">
        <v>162</v>
      </c>
      <c r="E31" s="150" t="s">
        <v>515</v>
      </c>
      <c r="F31" s="244" t="s">
        <v>428</v>
      </c>
      <c r="G31" s="412">
        <f t="shared" si="0"/>
        <v>49900</v>
      </c>
      <c r="H31" s="412">
        <v>49900</v>
      </c>
      <c r="I31" s="412"/>
      <c r="J31" s="412"/>
    </row>
    <row r="32" spans="1:10" ht="122.25" customHeight="1">
      <c r="A32" s="167" t="s">
        <v>160</v>
      </c>
      <c r="B32" s="369" t="s">
        <v>161</v>
      </c>
      <c r="C32" s="253" t="s">
        <v>95</v>
      </c>
      <c r="D32" s="389" t="s">
        <v>162</v>
      </c>
      <c r="E32" s="150" t="s">
        <v>420</v>
      </c>
      <c r="F32" s="244" t="s">
        <v>430</v>
      </c>
      <c r="G32" s="412">
        <f t="shared" si="0"/>
        <v>5142300</v>
      </c>
      <c r="H32" s="412">
        <v>4403350</v>
      </c>
      <c r="I32" s="412">
        <v>738950</v>
      </c>
      <c r="J32" s="412">
        <v>738950</v>
      </c>
    </row>
    <row r="33" spans="1:10" ht="47.25" customHeight="1">
      <c r="A33" s="167" t="s">
        <v>160</v>
      </c>
      <c r="B33" s="369" t="s">
        <v>161</v>
      </c>
      <c r="C33" s="253" t="s">
        <v>95</v>
      </c>
      <c r="D33" s="389" t="s">
        <v>162</v>
      </c>
      <c r="E33" s="150" t="s">
        <v>323</v>
      </c>
      <c r="F33" s="244" t="s">
        <v>322</v>
      </c>
      <c r="G33" s="412">
        <f t="shared" si="0"/>
        <v>165100</v>
      </c>
      <c r="H33" s="424">
        <v>125100</v>
      </c>
      <c r="I33" s="412">
        <v>40000</v>
      </c>
      <c r="J33" s="412">
        <v>40000</v>
      </c>
    </row>
    <row r="34" spans="1:10" ht="48.75" customHeight="1" hidden="1">
      <c r="A34" s="167" t="s">
        <v>160</v>
      </c>
      <c r="B34" s="369" t="s">
        <v>161</v>
      </c>
      <c r="C34" s="253" t="s">
        <v>95</v>
      </c>
      <c r="D34" s="389" t="s">
        <v>162</v>
      </c>
      <c r="E34" s="150" t="s">
        <v>220</v>
      </c>
      <c r="F34" s="244" t="s">
        <v>336</v>
      </c>
      <c r="G34" s="412">
        <f t="shared" si="0"/>
        <v>0</v>
      </c>
      <c r="H34" s="412"/>
      <c r="I34" s="412"/>
      <c r="J34" s="412"/>
    </row>
    <row r="35" spans="1:10" ht="66" customHeight="1">
      <c r="A35" s="167" t="s">
        <v>160</v>
      </c>
      <c r="B35" s="369" t="s">
        <v>161</v>
      </c>
      <c r="C35" s="253" t="s">
        <v>95</v>
      </c>
      <c r="D35" s="389" t="s">
        <v>162</v>
      </c>
      <c r="E35" s="150" t="s">
        <v>335</v>
      </c>
      <c r="F35" s="244" t="s">
        <v>322</v>
      </c>
      <c r="G35" s="412">
        <f t="shared" si="0"/>
        <v>1408200</v>
      </c>
      <c r="H35" s="418">
        <v>1408200</v>
      </c>
      <c r="I35" s="412"/>
      <c r="J35" s="412"/>
    </row>
    <row r="36" spans="1:10" ht="69.75" customHeight="1">
      <c r="A36" s="167" t="s">
        <v>168</v>
      </c>
      <c r="B36" s="369" t="s">
        <v>169</v>
      </c>
      <c r="C36" s="253" t="s">
        <v>101</v>
      </c>
      <c r="D36" s="168" t="s">
        <v>170</v>
      </c>
      <c r="E36" s="168" t="s">
        <v>387</v>
      </c>
      <c r="F36" s="244" t="s">
        <v>421</v>
      </c>
      <c r="G36" s="412">
        <f t="shared" si="0"/>
        <v>129900</v>
      </c>
      <c r="H36" s="412">
        <v>80000</v>
      </c>
      <c r="I36" s="412">
        <v>49900</v>
      </c>
      <c r="J36" s="412"/>
    </row>
    <row r="37" spans="1:10" ht="111" customHeight="1">
      <c r="A37" s="167" t="s">
        <v>248</v>
      </c>
      <c r="B37" s="376" t="s">
        <v>246</v>
      </c>
      <c r="C37" s="253" t="s">
        <v>99</v>
      </c>
      <c r="D37" s="168" t="s">
        <v>175</v>
      </c>
      <c r="E37" s="150" t="s">
        <v>420</v>
      </c>
      <c r="F37" s="244" t="s">
        <v>431</v>
      </c>
      <c r="G37" s="412">
        <f t="shared" si="0"/>
        <v>4317290</v>
      </c>
      <c r="H37" s="412"/>
      <c r="I37" s="412">
        <v>4317290</v>
      </c>
      <c r="J37" s="412">
        <v>4317290</v>
      </c>
    </row>
    <row r="38" spans="1:10" ht="111" customHeight="1">
      <c r="A38" s="167" t="s">
        <v>287</v>
      </c>
      <c r="B38" s="376" t="s">
        <v>211</v>
      </c>
      <c r="C38" s="253" t="s">
        <v>99</v>
      </c>
      <c r="D38" s="363" t="s">
        <v>288</v>
      </c>
      <c r="E38" s="150" t="s">
        <v>420</v>
      </c>
      <c r="F38" s="244" t="s">
        <v>431</v>
      </c>
      <c r="G38" s="412">
        <f t="shared" si="0"/>
        <v>1499000</v>
      </c>
      <c r="H38" s="412"/>
      <c r="I38" s="412">
        <v>1499000</v>
      </c>
      <c r="J38" s="412">
        <v>1499000</v>
      </c>
    </row>
    <row r="39" spans="1:10" ht="81" customHeight="1">
      <c r="A39" s="167" t="s">
        <v>249</v>
      </c>
      <c r="B39" s="376" t="s">
        <v>245</v>
      </c>
      <c r="C39" s="253" t="s">
        <v>99</v>
      </c>
      <c r="D39" s="363" t="s">
        <v>247</v>
      </c>
      <c r="E39" s="387" t="s">
        <v>384</v>
      </c>
      <c r="F39" s="244" t="s">
        <v>385</v>
      </c>
      <c r="G39" s="412">
        <f t="shared" si="0"/>
        <v>1565750</v>
      </c>
      <c r="H39" s="412"/>
      <c r="I39" s="412">
        <v>1565750</v>
      </c>
      <c r="J39" s="412">
        <v>1565750</v>
      </c>
    </row>
    <row r="40" spans="1:10" ht="72" customHeight="1">
      <c r="A40" s="167" t="s">
        <v>171</v>
      </c>
      <c r="B40" s="376" t="s">
        <v>172</v>
      </c>
      <c r="C40" s="167" t="s">
        <v>99</v>
      </c>
      <c r="D40" s="168" t="s">
        <v>173</v>
      </c>
      <c r="E40" s="168" t="s">
        <v>387</v>
      </c>
      <c r="F40" s="244" t="s">
        <v>385</v>
      </c>
      <c r="G40" s="412">
        <f t="shared" si="0"/>
        <v>599000</v>
      </c>
      <c r="H40" s="414"/>
      <c r="I40" s="412">
        <v>599000</v>
      </c>
      <c r="J40" s="412">
        <v>599000</v>
      </c>
    </row>
    <row r="41" spans="1:10" ht="71.25" customHeight="1">
      <c r="A41" s="167" t="s">
        <v>176</v>
      </c>
      <c r="B41" s="376" t="s">
        <v>221</v>
      </c>
      <c r="C41" s="167" t="s">
        <v>100</v>
      </c>
      <c r="D41" s="168" t="s">
        <v>55</v>
      </c>
      <c r="E41" s="168" t="s">
        <v>321</v>
      </c>
      <c r="F41" s="244" t="s">
        <v>322</v>
      </c>
      <c r="G41" s="412">
        <f t="shared" si="0"/>
        <v>299000</v>
      </c>
      <c r="H41" s="412">
        <v>299000</v>
      </c>
      <c r="I41" s="417"/>
      <c r="J41" s="412"/>
    </row>
    <row r="42" spans="1:10" ht="75" customHeight="1">
      <c r="A42" s="167" t="s">
        <v>380</v>
      </c>
      <c r="B42" s="252">
        <v>7461</v>
      </c>
      <c r="C42" s="167" t="s">
        <v>120</v>
      </c>
      <c r="D42" s="363" t="s">
        <v>374</v>
      </c>
      <c r="E42" s="168" t="s">
        <v>324</v>
      </c>
      <c r="F42" s="244" t="s">
        <v>322</v>
      </c>
      <c r="G42" s="412">
        <f t="shared" si="0"/>
        <v>10103900</v>
      </c>
      <c r="H42" s="412">
        <v>10103900</v>
      </c>
      <c r="I42" s="412"/>
      <c r="J42" s="412"/>
    </row>
    <row r="43" spans="1:10" ht="15.75" customHeight="1" hidden="1">
      <c r="A43" s="167" t="s">
        <v>128</v>
      </c>
      <c r="B43" s="175"/>
      <c r="C43" s="174">
        <v>100102</v>
      </c>
      <c r="D43" s="149" t="s">
        <v>14</v>
      </c>
      <c r="E43" s="168" t="s">
        <v>114</v>
      </c>
      <c r="F43" s="168"/>
      <c r="G43" s="412">
        <f t="shared" si="0"/>
        <v>0</v>
      </c>
      <c r="H43" s="412"/>
      <c r="I43" s="412"/>
      <c r="J43" s="412"/>
    </row>
    <row r="44" spans="1:10" ht="71.25" customHeight="1">
      <c r="A44" s="167" t="s">
        <v>177</v>
      </c>
      <c r="B44" s="369" t="s">
        <v>178</v>
      </c>
      <c r="C44" s="253" t="s">
        <v>98</v>
      </c>
      <c r="D44" s="168" t="s">
        <v>179</v>
      </c>
      <c r="E44" s="168" t="s">
        <v>387</v>
      </c>
      <c r="F44" s="244" t="s">
        <v>385</v>
      </c>
      <c r="G44" s="412">
        <f t="shared" si="0"/>
        <v>60000</v>
      </c>
      <c r="H44" s="412">
        <v>20000</v>
      </c>
      <c r="I44" s="412">
        <v>40000</v>
      </c>
      <c r="J44" s="412">
        <v>40000</v>
      </c>
    </row>
    <row r="45" spans="1:10" ht="105.75" customHeight="1">
      <c r="A45" s="167" t="s">
        <v>180</v>
      </c>
      <c r="B45" s="252">
        <v>7660</v>
      </c>
      <c r="C45" s="253" t="s">
        <v>98</v>
      </c>
      <c r="D45" s="168" t="s">
        <v>182</v>
      </c>
      <c r="E45" s="168" t="s">
        <v>387</v>
      </c>
      <c r="F45" s="244" t="s">
        <v>385</v>
      </c>
      <c r="G45" s="412">
        <f t="shared" si="0"/>
        <v>10000</v>
      </c>
      <c r="H45" s="412"/>
      <c r="I45" s="412">
        <v>10000</v>
      </c>
      <c r="J45" s="412">
        <v>10000</v>
      </c>
    </row>
    <row r="46" spans="1:10" ht="75.75" customHeight="1">
      <c r="A46" s="167" t="s">
        <v>183</v>
      </c>
      <c r="B46" s="252">
        <v>7670</v>
      </c>
      <c r="C46" s="253" t="s">
        <v>98</v>
      </c>
      <c r="D46" s="168" t="s">
        <v>148</v>
      </c>
      <c r="E46" s="150" t="s">
        <v>516</v>
      </c>
      <c r="F46" s="244" t="s">
        <v>385</v>
      </c>
      <c r="G46" s="412">
        <f t="shared" si="0"/>
        <v>421600</v>
      </c>
      <c r="H46" s="414"/>
      <c r="I46" s="412">
        <v>421600</v>
      </c>
      <c r="J46" s="412">
        <v>421600</v>
      </c>
    </row>
    <row r="47" spans="1:10" ht="69.75" customHeight="1">
      <c r="A47" s="167" t="s">
        <v>183</v>
      </c>
      <c r="B47" s="252">
        <v>7670</v>
      </c>
      <c r="C47" s="253" t="s">
        <v>98</v>
      </c>
      <c r="D47" s="168" t="s">
        <v>148</v>
      </c>
      <c r="E47" s="150" t="s">
        <v>525</v>
      </c>
      <c r="F47" s="244" t="s">
        <v>385</v>
      </c>
      <c r="G47" s="412">
        <f t="shared" si="0"/>
        <v>127000</v>
      </c>
      <c r="H47" s="414"/>
      <c r="I47" s="412">
        <v>127000</v>
      </c>
      <c r="J47" s="412">
        <v>127000</v>
      </c>
    </row>
    <row r="48" spans="1:10" ht="69.75" customHeight="1">
      <c r="A48" s="167" t="s">
        <v>183</v>
      </c>
      <c r="B48" s="252">
        <v>7670</v>
      </c>
      <c r="C48" s="253" t="s">
        <v>98</v>
      </c>
      <c r="D48" s="168" t="s">
        <v>148</v>
      </c>
      <c r="E48" s="150" t="s">
        <v>527</v>
      </c>
      <c r="F48" s="244" t="s">
        <v>526</v>
      </c>
      <c r="G48" s="412">
        <f t="shared" si="0"/>
        <v>400000</v>
      </c>
      <c r="H48" s="414"/>
      <c r="I48" s="412">
        <v>400000</v>
      </c>
      <c r="J48" s="412">
        <v>400000</v>
      </c>
    </row>
    <row r="49" spans="1:10" ht="70.5" customHeight="1">
      <c r="A49" s="167" t="s">
        <v>227</v>
      </c>
      <c r="B49" s="390">
        <v>7680</v>
      </c>
      <c r="C49" s="384" t="s">
        <v>98</v>
      </c>
      <c r="D49" s="363" t="s">
        <v>229</v>
      </c>
      <c r="E49" s="150" t="s">
        <v>517</v>
      </c>
      <c r="F49" s="244" t="s">
        <v>428</v>
      </c>
      <c r="G49" s="412">
        <f t="shared" si="0"/>
        <v>21250</v>
      </c>
      <c r="H49" s="412">
        <v>21250</v>
      </c>
      <c r="I49" s="412"/>
      <c r="J49" s="412"/>
    </row>
    <row r="50" spans="1:10" ht="70.5" customHeight="1">
      <c r="A50" s="167" t="s">
        <v>197</v>
      </c>
      <c r="B50" s="376" t="s">
        <v>198</v>
      </c>
      <c r="C50" s="384" t="s">
        <v>98</v>
      </c>
      <c r="D50" s="363" t="s">
        <v>199</v>
      </c>
      <c r="E50" s="150" t="s">
        <v>422</v>
      </c>
      <c r="F50" s="244" t="s">
        <v>428</v>
      </c>
      <c r="G50" s="412">
        <f t="shared" si="0"/>
        <v>25000</v>
      </c>
      <c r="H50" s="412">
        <v>25000</v>
      </c>
      <c r="I50" s="412"/>
      <c r="J50" s="412"/>
    </row>
    <row r="51" spans="1:10" ht="66.75" customHeight="1">
      <c r="A51" s="167" t="s">
        <v>187</v>
      </c>
      <c r="B51" s="252">
        <v>8110</v>
      </c>
      <c r="C51" s="253" t="s">
        <v>92</v>
      </c>
      <c r="D51" s="388" t="s">
        <v>222</v>
      </c>
      <c r="E51" s="150" t="s">
        <v>423</v>
      </c>
      <c r="F51" s="244" t="s">
        <v>428</v>
      </c>
      <c r="G51" s="412">
        <f t="shared" si="0"/>
        <v>227800</v>
      </c>
      <c r="H51" s="424">
        <v>227800</v>
      </c>
      <c r="I51" s="414"/>
      <c r="J51" s="412"/>
    </row>
    <row r="52" spans="1:10" ht="159" customHeight="1">
      <c r="A52" s="167" t="s">
        <v>531</v>
      </c>
      <c r="B52" s="252">
        <v>8220</v>
      </c>
      <c r="C52" s="253" t="s">
        <v>532</v>
      </c>
      <c r="D52" s="168" t="s">
        <v>533</v>
      </c>
      <c r="E52" s="150" t="s">
        <v>500</v>
      </c>
      <c r="F52" s="244" t="s">
        <v>501</v>
      </c>
      <c r="G52" s="412">
        <f t="shared" si="0"/>
        <v>33750</v>
      </c>
      <c r="H52" s="424">
        <v>33750</v>
      </c>
      <c r="I52" s="414"/>
      <c r="J52" s="412"/>
    </row>
    <row r="53" spans="1:10" ht="135.75" customHeight="1">
      <c r="A53" s="167" t="s">
        <v>189</v>
      </c>
      <c r="B53" s="252">
        <v>8340</v>
      </c>
      <c r="C53" s="253" t="s">
        <v>102</v>
      </c>
      <c r="D53" s="363" t="s">
        <v>254</v>
      </c>
      <c r="E53" s="150" t="s">
        <v>424</v>
      </c>
      <c r="F53" s="244" t="s">
        <v>432</v>
      </c>
      <c r="G53" s="412">
        <f t="shared" si="0"/>
        <v>455576</v>
      </c>
      <c r="H53" s="414"/>
      <c r="I53" s="412">
        <v>455576</v>
      </c>
      <c r="J53" s="412"/>
    </row>
    <row r="54" spans="1:10" ht="113.25" customHeight="1">
      <c r="A54" s="167" t="s">
        <v>215</v>
      </c>
      <c r="B54" s="167" t="s">
        <v>216</v>
      </c>
      <c r="C54" s="253" t="s">
        <v>111</v>
      </c>
      <c r="D54" s="391" t="s">
        <v>217</v>
      </c>
      <c r="E54" s="150" t="s">
        <v>425</v>
      </c>
      <c r="F54" s="244" t="s">
        <v>428</v>
      </c>
      <c r="G54" s="412">
        <f t="shared" si="0"/>
        <v>200700</v>
      </c>
      <c r="H54" s="412">
        <v>162000</v>
      </c>
      <c r="I54" s="412">
        <v>38700</v>
      </c>
      <c r="J54" s="412"/>
    </row>
    <row r="55" spans="1:10" ht="98.25" customHeight="1">
      <c r="A55" s="167" t="s">
        <v>251</v>
      </c>
      <c r="B55" s="167" t="s">
        <v>253</v>
      </c>
      <c r="C55" s="253" t="s">
        <v>105</v>
      </c>
      <c r="D55" s="391" t="s">
        <v>252</v>
      </c>
      <c r="E55" s="150" t="s">
        <v>502</v>
      </c>
      <c r="F55" s="244" t="s">
        <v>504</v>
      </c>
      <c r="G55" s="412">
        <f t="shared" si="0"/>
        <v>60000</v>
      </c>
      <c r="H55" s="412">
        <v>60000</v>
      </c>
      <c r="I55" s="412"/>
      <c r="J55" s="412"/>
    </row>
    <row r="56" spans="1:10" ht="138.75" customHeight="1">
      <c r="A56" s="167" t="s">
        <v>251</v>
      </c>
      <c r="B56" s="167" t="s">
        <v>253</v>
      </c>
      <c r="C56" s="253" t="s">
        <v>105</v>
      </c>
      <c r="D56" s="391" t="s">
        <v>252</v>
      </c>
      <c r="E56" s="150" t="s">
        <v>500</v>
      </c>
      <c r="F56" s="244" t="s">
        <v>501</v>
      </c>
      <c r="G56" s="412">
        <f t="shared" si="0"/>
        <v>50000</v>
      </c>
      <c r="H56" s="412">
        <v>50000</v>
      </c>
      <c r="I56" s="412"/>
      <c r="J56" s="412"/>
    </row>
    <row r="57" spans="1:10" ht="62.25" customHeight="1">
      <c r="A57" s="167" t="s">
        <v>251</v>
      </c>
      <c r="B57" s="167" t="s">
        <v>253</v>
      </c>
      <c r="C57" s="253" t="s">
        <v>105</v>
      </c>
      <c r="D57" s="391" t="s">
        <v>252</v>
      </c>
      <c r="E57" s="150" t="s">
        <v>323</v>
      </c>
      <c r="F57" s="244" t="s">
        <v>505</v>
      </c>
      <c r="G57" s="412">
        <f t="shared" si="0"/>
        <v>250000</v>
      </c>
      <c r="H57" s="412">
        <v>250000</v>
      </c>
      <c r="I57" s="412"/>
      <c r="J57" s="412"/>
    </row>
    <row r="58" spans="1:10" ht="23.25">
      <c r="A58" s="241"/>
      <c r="B58" s="241"/>
      <c r="C58" s="242"/>
      <c r="D58" s="243" t="s">
        <v>17</v>
      </c>
      <c r="E58" s="242"/>
      <c r="F58" s="242"/>
      <c r="G58" s="419">
        <f t="shared" si="0"/>
        <v>50706366</v>
      </c>
      <c r="H58" s="420">
        <f>H11</f>
        <v>39002650</v>
      </c>
      <c r="I58" s="420">
        <f>I11</f>
        <v>11703716</v>
      </c>
      <c r="J58" s="420">
        <f>J11</f>
        <v>11159540</v>
      </c>
    </row>
    <row r="59" spans="1:10" ht="23.25">
      <c r="A59" s="392"/>
      <c r="B59" s="392"/>
      <c r="C59" s="393"/>
      <c r="D59" s="394"/>
      <c r="E59" s="393"/>
      <c r="F59" s="393"/>
      <c r="G59" s="421"/>
      <c r="H59" s="422"/>
      <c r="I59" s="422"/>
      <c r="J59" s="422"/>
    </row>
    <row r="60" spans="1:10" ht="22.5">
      <c r="A60" s="395"/>
      <c r="B60" s="395"/>
      <c r="C60" s="396"/>
      <c r="D60" s="397"/>
      <c r="E60" s="396"/>
      <c r="F60" s="396"/>
      <c r="G60" s="423"/>
      <c r="H60" s="422"/>
      <c r="I60" s="422"/>
      <c r="J60" s="422"/>
    </row>
    <row r="61" spans="1:10" ht="36" customHeight="1">
      <c r="A61" s="621" t="s">
        <v>473</v>
      </c>
      <c r="B61" s="621"/>
      <c r="C61" s="621"/>
      <c r="D61" s="621"/>
      <c r="E61" s="621"/>
      <c r="F61" s="621"/>
      <c r="G61" s="621"/>
      <c r="H61" s="621"/>
      <c r="I61" s="621"/>
      <c r="J61" s="621"/>
    </row>
  </sheetData>
  <sheetProtection/>
  <mergeCells count="15">
    <mergeCell ref="C7:J7"/>
    <mergeCell ref="H3:J3"/>
    <mergeCell ref="B5:I5"/>
    <mergeCell ref="G2:K2"/>
    <mergeCell ref="H1:J1"/>
    <mergeCell ref="A8:A9"/>
    <mergeCell ref="B8:B9"/>
    <mergeCell ref="C8:C9"/>
    <mergeCell ref="D8:D9"/>
    <mergeCell ref="E8:E9"/>
    <mergeCell ref="F8:F9"/>
    <mergeCell ref="G8:G9"/>
    <mergeCell ref="H8:H9"/>
    <mergeCell ref="I8:J8"/>
    <mergeCell ref="A61:J61"/>
  </mergeCells>
  <printOptions/>
  <pageMargins left="1.1811023622047245" right="0.3937007874015748" top="0.3937007874015748" bottom="0.3937007874015748" header="0.2362204724409449" footer="0.2755905511811024"/>
  <pageSetup horizontalDpi="600" verticalDpi="600" orientation="portrait" paperSize="9" scale="2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cp:lastModifiedBy>
  <cp:lastPrinted>2021-06-17T11:55:59Z</cp:lastPrinted>
  <dcterms:created xsi:type="dcterms:W3CDTF">2011-01-13T06:40:57Z</dcterms:created>
  <dcterms:modified xsi:type="dcterms:W3CDTF">2021-06-23T07:46:43Z</dcterms:modified>
  <cp:category/>
  <cp:version/>
  <cp:contentType/>
  <cp:contentStatus/>
</cp:coreProperties>
</file>