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tables/table2.xml" ContentType="application/vnd.openxmlformats-officedocument.spreadsheetml.table+xml"/>
  <Override PartName="/xl/comments7.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Пользователь\Desktop\"/>
    </mc:Choice>
  </mc:AlternateContent>
  <bookViews>
    <workbookView xWindow="0" yWindow="0" windowWidth="20490" windowHeight="8940" tabRatio="920"/>
  </bookViews>
  <sheets>
    <sheet name="Навігація документом" sheetId="1" r:id="rId1"/>
    <sheet name="Загальна характеристика громади" sheetId="2" r:id="rId2"/>
    <sheet name="1.0. Опис громади" sheetId="3" r:id="rId3"/>
    <sheet name="2.0. М.Економічне Середовище" sheetId="4" r:id="rId4"/>
    <sheet name="3.0 Населення" sheetId="5" r:id="rId5"/>
    <sheet name="4.2 зайнятість" sheetId="22" state="hidden" r:id="rId6"/>
    <sheet name="4.0. Трудові ресурси" sheetId="6" r:id="rId7"/>
    <sheet name="4.1 насел" sheetId="21" state="hidden" r:id="rId8"/>
    <sheet name="5.0.Ринки" sheetId="7" r:id="rId9"/>
    <sheet name="6.0.Економічна база" sheetId="8" r:id="rId10"/>
    <sheet name="7.0.Інфраструктура" sheetId="9" r:id="rId11"/>
    <sheet name="8.0.Комунікації та ком.послуги" sheetId="10" r:id="rId12"/>
    <sheet name="9.0.Середовище" sheetId="11" r:id="rId13"/>
    <sheet name="10.0.Життя в громаді" sheetId="12" r:id="rId14"/>
    <sheet name="11.0.Професійні послуги" sheetId="13" r:id="rId15"/>
    <sheet name="12.0.Соціальний капітал" sheetId="14" r:id="rId16"/>
    <sheet name="13.0.Місцеве самоврядування" sheetId="15" r:id="rId17"/>
    <sheet name="14.0.Податки" sheetId="16" r:id="rId18"/>
    <sheet name="15.0.Громадські організації в О" sheetId="17" r:id="rId19"/>
    <sheet name="16.0.Природні ресурси" sheetId="18" r:id="rId20"/>
    <sheet name="17.0.Статегія розвитку ТГ" sheetId="19" r:id="rId21"/>
    <sheet name="18.0. SWOT аналіз" sheetId="20" r:id="rId22"/>
  </sheets>
  <definedNames>
    <definedName name="а1">#REF!</definedName>
  </definedNames>
  <calcPr calcId="162913"/>
</workbook>
</file>

<file path=xl/calcChain.xml><?xml version="1.0" encoding="utf-8"?>
<calcChain xmlns="http://schemas.openxmlformats.org/spreadsheetml/2006/main">
  <c r="H2" i="5" l="1"/>
  <c r="E2" i="5"/>
  <c r="F4" i="5"/>
  <c r="F5" i="5" s="1"/>
  <c r="E4" i="5"/>
  <c r="H40" i="10" l="1"/>
  <c r="J18" i="12" l="1"/>
  <c r="M23" i="11" l="1"/>
  <c r="N23" i="11"/>
  <c r="L23" i="11"/>
  <c r="J54" i="13" l="1"/>
  <c r="J43" i="13"/>
  <c r="J28" i="13"/>
  <c r="J9" i="13"/>
  <c r="J4" i="13"/>
  <c r="F6" i="11" l="1"/>
  <c r="F7" i="11"/>
  <c r="G6" i="8" l="1"/>
  <c r="H6" i="8"/>
  <c r="I6" i="8"/>
  <c r="F6" i="8"/>
  <c r="G111" i="5" l="1"/>
  <c r="H111" i="5"/>
  <c r="F7" i="22" l="1"/>
  <c r="F4" i="22"/>
  <c r="F6" i="22" s="1"/>
  <c r="F8" i="22" s="1"/>
  <c r="C4" i="22"/>
  <c r="C6" i="22" s="1"/>
  <c r="C8" i="22" s="1"/>
  <c r="H57" i="5" l="1"/>
  <c r="H4" i="5" s="1"/>
  <c r="I4" i="5" l="1"/>
  <c r="I5" i="5" s="1"/>
  <c r="G108" i="5"/>
  <c r="E111" i="5"/>
  <c r="F111" i="5"/>
  <c r="E108" i="5"/>
  <c r="F108" i="5"/>
  <c r="G11" i="5"/>
  <c r="D11" i="5"/>
  <c r="G13" i="5" l="1"/>
  <c r="D9" i="7"/>
  <c r="D25" i="10"/>
  <c r="D26" i="10" s="1"/>
  <c r="J18" i="11"/>
  <c r="J17" i="11"/>
  <c r="L5" i="11"/>
  <c r="F5" i="11" s="1"/>
  <c r="J15" i="11" l="1"/>
  <c r="J23" i="11" s="1"/>
  <c r="G50" i="5"/>
  <c r="G57" i="5"/>
  <c r="G56" i="5"/>
  <c r="D17" i="2"/>
  <c r="D15" i="2"/>
  <c r="D14" i="2"/>
  <c r="D13" i="2"/>
  <c r="D12" i="2"/>
  <c r="G4" i="5" l="1"/>
  <c r="H11" i="12"/>
  <c r="G5" i="5" l="1"/>
  <c r="H5" i="5"/>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38" i="2"/>
  <c r="E39" i="2"/>
  <c r="E40" i="2"/>
  <c r="E41" i="2"/>
  <c r="E42" i="2"/>
  <c r="E43" i="2"/>
  <c r="E44" i="2"/>
  <c r="E45" i="2"/>
  <c r="E46" i="2"/>
  <c r="E30" i="2"/>
  <c r="E31" i="2"/>
  <c r="E32" i="2"/>
  <c r="E33" i="2"/>
  <c r="E34" i="2"/>
  <c r="E35" i="2"/>
  <c r="E36" i="2"/>
  <c r="E37" i="2"/>
  <c r="E29" i="2"/>
  <c r="G17" i="5"/>
  <c r="G2" i="5" s="1"/>
  <c r="F17" i="5"/>
  <c r="F2" i="5" s="1"/>
  <c r="D13" i="5"/>
  <c r="E19" i="21"/>
  <c r="D19" i="21"/>
  <c r="F16" i="21"/>
  <c r="F15" i="21"/>
  <c r="F14" i="21"/>
  <c r="K3" i="21"/>
  <c r="H2" i="21"/>
  <c r="J2" i="21" s="1"/>
  <c r="G2" i="21"/>
  <c r="I2" i="21" s="1"/>
  <c r="H108" i="5"/>
  <c r="F5" i="4"/>
  <c r="F45" i="8"/>
  <c r="I2" i="5" l="1"/>
  <c r="I1" i="5" s="1"/>
  <c r="J1" i="5" s="1"/>
  <c r="I3" i="5"/>
  <c r="J3" i="5" s="1"/>
  <c r="J5" i="5"/>
  <c r="E4" i="22"/>
  <c r="E6" i="22" s="1"/>
  <c r="E8" i="22" s="1"/>
  <c r="F11" i="5"/>
  <c r="D4" i="22"/>
  <c r="D6" i="22" s="1"/>
  <c r="D8" i="22" s="1"/>
  <c r="E11" i="5"/>
  <c r="G93" i="2"/>
  <c r="G91" i="2"/>
  <c r="G89" i="2"/>
  <c r="G87" i="2"/>
  <c r="G85" i="2"/>
  <c r="G83" i="2"/>
  <c r="G81" i="2"/>
  <c r="G79" i="2"/>
  <c r="G77" i="2"/>
  <c r="G75" i="2"/>
  <c r="G73" i="2"/>
  <c r="G71" i="2"/>
  <c r="G69" i="2"/>
  <c r="G67" i="2"/>
  <c r="G65" i="2"/>
  <c r="G63" i="2"/>
  <c r="G61" i="2"/>
  <c r="G59" i="2"/>
  <c r="G57" i="2"/>
  <c r="G55" i="2"/>
  <c r="G53" i="2"/>
  <c r="G51" i="2"/>
  <c r="G49" i="2"/>
  <c r="G47" i="2"/>
  <c r="G45" i="2"/>
  <c r="G43" i="2"/>
  <c r="G41" i="2"/>
  <c r="G39" i="2"/>
  <c r="G36" i="2"/>
  <c r="G34" i="2"/>
  <c r="G32" i="2"/>
  <c r="G30" i="2"/>
  <c r="G29" i="2"/>
  <c r="G92" i="2"/>
  <c r="G90" i="2"/>
  <c r="G88" i="2"/>
  <c r="G86" i="2"/>
  <c r="G84" i="2"/>
  <c r="G82" i="2"/>
  <c r="G80" i="2"/>
  <c r="G78" i="2"/>
  <c r="G76" i="2"/>
  <c r="G74" i="2"/>
  <c r="G72" i="2"/>
  <c r="G70" i="2"/>
  <c r="G68" i="2"/>
  <c r="G66" i="2"/>
  <c r="G64" i="2"/>
  <c r="G62" i="2"/>
  <c r="G60" i="2"/>
  <c r="G58" i="2"/>
  <c r="G56" i="2"/>
  <c r="G54" i="2"/>
  <c r="G52" i="2"/>
  <c r="G50" i="2"/>
  <c r="G48" i="2"/>
  <c r="G46" i="2"/>
  <c r="G44" i="2"/>
  <c r="G42" i="2"/>
  <c r="G40" i="2"/>
  <c r="G38" i="2"/>
  <c r="G35" i="2"/>
  <c r="G33" i="2"/>
  <c r="G31" i="2"/>
  <c r="G37" i="2"/>
  <c r="H36" i="8"/>
  <c r="H37" i="8"/>
  <c r="H38" i="8"/>
  <c r="H39" i="8"/>
  <c r="H40" i="8"/>
  <c r="H41" i="8"/>
  <c r="H42" i="8"/>
  <c r="H43" i="8"/>
  <c r="H44" i="8"/>
  <c r="H45" i="8"/>
  <c r="H35" i="8"/>
  <c r="G32" i="8"/>
  <c r="H32" i="8"/>
  <c r="I32" i="8"/>
  <c r="F32" i="8"/>
  <c r="E13" i="5" l="1"/>
  <c r="E14" i="5"/>
  <c r="D14" i="5"/>
  <c r="F13" i="5"/>
  <c r="F14" i="5"/>
  <c r="F7" i="4"/>
  <c r="F8" i="4"/>
  <c r="F9" i="4"/>
  <c r="F10" i="4"/>
  <c r="F11" i="4"/>
  <c r="F12" i="4"/>
  <c r="F13" i="4"/>
  <c r="F14" i="4"/>
  <c r="F15" i="4"/>
  <c r="F16" i="4"/>
  <c r="F17" i="4"/>
  <c r="F18" i="4"/>
  <c r="F19" i="4"/>
  <c r="F20" i="4"/>
  <c r="F21" i="4"/>
  <c r="F22" i="4"/>
  <c r="F23" i="4"/>
  <c r="F24" i="4"/>
  <c r="F25" i="4"/>
  <c r="F26" i="4"/>
  <c r="F6" i="4"/>
</calcChain>
</file>

<file path=xl/comments1.xml><?xml version="1.0" encoding="utf-8"?>
<comments xmlns="http://schemas.openxmlformats.org/spreadsheetml/2006/main">
  <authors>
    <author/>
  </authors>
  <commentList>
    <comment ref="F13" authorId="0" shapeId="0">
      <text>
        <r>
          <rPr>
            <sz val="11"/>
            <color rgb="FF000000"/>
            <rFont val="Calibri"/>
            <family val="2"/>
            <charset val="204"/>
          </rPr>
          <t>======
ID#AAAALilecfE
    (2021-02-23 14:56:15)
[Threaded comment]
Your version of Excel allows you to read this threaded comment; however, any edits to it will get removed if the file is opened in a newer version of Excel. Learn more: https://go.microsoft.com/fwlink/?linkid=870924
Comment:
    Можливо тут діаграму зробити</t>
        </r>
      </text>
    </comment>
  </commentList>
</comments>
</file>

<file path=xl/comments2.xml><?xml version="1.0" encoding="utf-8"?>
<comments xmlns="http://schemas.openxmlformats.org/spreadsheetml/2006/main">
  <authors>
    <author/>
  </authors>
  <commentList>
    <comment ref="H11" authorId="0" shapeId="0">
      <text>
        <r>
          <rPr>
            <sz val="11"/>
            <color rgb="FF000000"/>
            <rFont val="Calibri"/>
            <family val="2"/>
            <charset val="204"/>
          </rPr>
          <t>======
ID#AAAALilecfM
    (2021-02-23 14:56:15)
[Threaded comment]
Your version of Excel allows you to read this threaded comment; however, any edits to it will get removed if the file is opened in a newer version of Excel. Learn more: https://go.microsoft.com/fwlink/?linkid=870924
Comment:
    Загальна кількість населення вже виділена жовтим у загальній характеристиці громади. А динаміку населення - може не варто в резюмуючій давати? Не так важливо, як на мене</t>
        </r>
      </text>
    </comment>
  </commentList>
</comments>
</file>

<file path=xl/comments3.xml><?xml version="1.0" encoding="utf-8"?>
<comments xmlns="http://schemas.openxmlformats.org/spreadsheetml/2006/main">
  <authors>
    <author>work</author>
  </authors>
  <commentList>
    <comment ref="C38" authorId="0" shapeId="0">
      <text>
        <r>
          <rPr>
            <b/>
            <sz val="9"/>
            <color indexed="81"/>
            <rFont val="Tahoma"/>
            <family val="2"/>
            <charset val="204"/>
          </rPr>
          <t>work:</t>
        </r>
        <r>
          <rPr>
            <sz val="9"/>
            <color indexed="81"/>
            <rFont val="Tahoma"/>
            <family val="2"/>
            <charset val="204"/>
          </rPr>
          <t xml:space="preserve">
центр зайнятості не надав інформації
</t>
        </r>
      </text>
    </comment>
  </commentList>
</comments>
</file>

<file path=xl/comments4.xml><?xml version="1.0" encoding="utf-8"?>
<comments xmlns="http://schemas.openxmlformats.org/spreadsheetml/2006/main">
  <authors>
    <author>work</author>
    <author/>
  </authors>
  <commentList>
    <comment ref="C4" authorId="0" shapeId="0">
      <text>
        <r>
          <rPr>
            <b/>
            <sz val="9"/>
            <color indexed="81"/>
            <rFont val="Tahoma"/>
            <family val="2"/>
            <charset val="204"/>
          </rPr>
          <t>work:</t>
        </r>
        <r>
          <rPr>
            <sz val="9"/>
            <color indexed="81"/>
            <rFont val="Tahoma"/>
            <family val="2"/>
            <charset val="204"/>
          </rPr>
          <t xml:space="preserve">
інформація відсутня.
Запит до органів статистики не робився.
Корюківська РДА на запит відповіла відмовою через відсутність в них такої інформації</t>
        </r>
      </text>
    </comment>
    <comment ref="D32" authorId="1" shapeId="0">
      <text>
        <r>
          <rPr>
            <sz val="11"/>
            <color rgb="FF000000"/>
            <rFont val="Calibri"/>
            <family val="2"/>
            <charset val="204"/>
          </rPr>
          <t>======
ID#AAAALilece8
Vitaliy Yurkiv    (2021-02-23 14:56:15)
додано підсумковий рядок 13</t>
        </r>
      </text>
    </comment>
  </commentList>
</comments>
</file>

<file path=xl/comments5.xml><?xml version="1.0" encoding="utf-8"?>
<comments xmlns="http://schemas.openxmlformats.org/spreadsheetml/2006/main">
  <authors>
    <author>work</author>
  </authors>
  <commentList>
    <comment ref="G43" authorId="0" shapeId="0">
      <text>
        <r>
          <rPr>
            <b/>
            <sz val="9"/>
            <color indexed="81"/>
            <rFont val="Tahoma"/>
            <family val="2"/>
            <charset val="204"/>
          </rPr>
          <t>work в Корюківській ТГ дані відсутіні</t>
        </r>
      </text>
    </comment>
  </commentList>
</comments>
</file>

<file path=xl/comments6.xml><?xml version="1.0" encoding="utf-8"?>
<comments xmlns="http://schemas.openxmlformats.org/spreadsheetml/2006/main">
  <authors>
    <author/>
  </authors>
  <commentList>
    <comment ref="A1" authorId="0" shapeId="0">
      <text>
        <r>
          <rPr>
            <sz val="11"/>
            <color rgb="FF000000"/>
            <rFont val="Calibri"/>
            <family val="2"/>
            <charset val="204"/>
          </rPr>
          <t>======
ID#AAAALilecfI
Vitaliy Yurkiv    (2021-02-23 14:56:15)
пропоную закладку Environment класти українською як "Середовище" або "Навколишнє оточення".</t>
        </r>
      </text>
    </comment>
  </commentList>
</comments>
</file>

<file path=xl/comments7.xml><?xml version="1.0" encoding="utf-8"?>
<comments xmlns="http://schemas.openxmlformats.org/spreadsheetml/2006/main">
  <authors>
    <author>work</author>
  </authors>
  <commentList>
    <comment ref="C104" authorId="0" shapeId="0">
      <text>
        <r>
          <rPr>
            <b/>
            <sz val="9"/>
            <color indexed="81"/>
            <rFont val="Tahoma"/>
            <family val="2"/>
            <charset val="204"/>
          </rPr>
          <t>work:</t>
        </r>
        <r>
          <rPr>
            <sz val="9"/>
            <color indexed="81"/>
            <rFont val="Tahoma"/>
            <family val="2"/>
            <charset val="204"/>
          </rPr>
          <t xml:space="preserve">
Яким чином можна отримати інформацію по кількості абонентів?
</t>
        </r>
      </text>
    </comment>
  </commentList>
</comments>
</file>

<file path=xl/sharedStrings.xml><?xml version="1.0" encoding="utf-8"?>
<sst xmlns="http://schemas.openxmlformats.org/spreadsheetml/2006/main" count="2127" uniqueCount="1526">
  <si>
    <t xml:space="preserve">Зміст документу економічного профілю громади: </t>
  </si>
  <si>
    <t xml:space="preserve">Загальна характеристика громади </t>
  </si>
  <si>
    <t>1. Опис громади</t>
  </si>
  <si>
    <t xml:space="preserve">Історія </t>
  </si>
  <si>
    <t xml:space="preserve">Традиції </t>
  </si>
  <si>
    <t>Географічне розташування</t>
  </si>
  <si>
    <t>Значення для субрегіону, області, країни</t>
  </si>
  <si>
    <t>Конкурентні переваги на фоні сусідів</t>
  </si>
  <si>
    <t>Соціальні зв'язки громади</t>
  </si>
  <si>
    <t>Міста побратими ТГ</t>
  </si>
  <si>
    <t>2. Місцеве економічне середовище</t>
  </si>
  <si>
    <t>Структура земельного фонду ТГ</t>
  </si>
  <si>
    <t>Промислові та комерційні землі в ТГ</t>
  </si>
  <si>
    <t xml:space="preserve">3. Населення </t>
  </si>
  <si>
    <t>Кількість населення</t>
  </si>
  <si>
    <t>Вік</t>
  </si>
  <si>
    <t>Густота населення</t>
  </si>
  <si>
    <t>% зростання / зменшення населення за мінулий рік</t>
  </si>
  <si>
    <t>Чисельність населення за кожним населеним пунктом, що входить до складу ТГ</t>
  </si>
  <si>
    <t>Демографічні тенденції (опис)</t>
  </si>
  <si>
    <t>Етнічний склад</t>
  </si>
  <si>
    <t>Конфесійна приналежність</t>
  </si>
  <si>
    <t xml:space="preserve">Вікова структура населення </t>
  </si>
  <si>
    <t>Моделі міграції</t>
  </si>
  <si>
    <t xml:space="preserve">Природщний та міграційний рух нселення </t>
  </si>
  <si>
    <t xml:space="preserve">Країни куди емігрують мешканці </t>
  </si>
  <si>
    <t>4. Трудові ресурси</t>
  </si>
  <si>
    <t>Трудові ресурси за професіями та промисловістю</t>
  </si>
  <si>
    <t xml:space="preserve">Сфери зайнятості населення та частка по кожній сфері від загальної кількості зайнятих </t>
  </si>
  <si>
    <t>Освіта та навички працівників</t>
  </si>
  <si>
    <t>Обсяги щоденної трудової міграції</t>
  </si>
  <si>
    <t>Характеристика безробітності</t>
  </si>
  <si>
    <t>Тенденції зміни зайнятості</t>
  </si>
  <si>
    <t xml:space="preserve">Середня заробітня платня </t>
  </si>
  <si>
    <t xml:space="preserve">Зайнятість населення за видами діяльності </t>
  </si>
  <si>
    <t>5. Ринки</t>
  </si>
  <si>
    <t>Торгова площа</t>
  </si>
  <si>
    <t xml:space="preserve">Споживчий ринок </t>
  </si>
  <si>
    <t>Ринок робочої сили: Найбільші роботодавці в ТГ</t>
  </si>
  <si>
    <t>6. Економічна база</t>
  </si>
  <si>
    <t>Специфічні огляди сектору та перспективи</t>
  </si>
  <si>
    <t xml:space="preserve">Виробництво продукції за видами діяльності </t>
  </si>
  <si>
    <t xml:space="preserve">Експорт продукції власного виробництва </t>
  </si>
  <si>
    <t>Суб'єкти господарської діяльності в ТГ</t>
  </si>
  <si>
    <t xml:space="preserve">Доходи бюджету в громаді </t>
  </si>
  <si>
    <t xml:space="preserve">Структура видатків бюджету в громаді </t>
  </si>
  <si>
    <t>Економічний прогноз та нові індустрії</t>
  </si>
  <si>
    <t>Інвестиції</t>
  </si>
  <si>
    <t>Види бізнесу в ТГ</t>
  </si>
  <si>
    <t>Великі підприємства, які знаходяться в ТГ</t>
  </si>
  <si>
    <t xml:space="preserve">7. Інфраструктура </t>
  </si>
  <si>
    <t xml:space="preserve">Транспортна мережа та потужності </t>
  </si>
  <si>
    <t xml:space="preserve">8. Комунікації та комунальні послуги </t>
  </si>
  <si>
    <t xml:space="preserve">Водопостачання </t>
  </si>
  <si>
    <t xml:space="preserve">Каналізація </t>
  </si>
  <si>
    <t xml:space="preserve">Очисні споруди </t>
  </si>
  <si>
    <t xml:space="preserve">Теплопостачання </t>
  </si>
  <si>
    <t>Електроенергія та газопостачання</t>
  </si>
  <si>
    <t xml:space="preserve">Управління поводження з побутовими відходами </t>
  </si>
  <si>
    <t xml:space="preserve">9. Навколишнє середовище </t>
  </si>
  <si>
    <t>Землекористування та землеволодіння</t>
  </si>
  <si>
    <t xml:space="preserve">Розвиток житлового будівництва </t>
  </si>
  <si>
    <t>Розвиток комерційного будівництва</t>
  </si>
  <si>
    <t>Житловий фонд громади</t>
  </si>
  <si>
    <t xml:space="preserve">10. Життя в громаді </t>
  </si>
  <si>
    <t>Освітні послуги</t>
  </si>
  <si>
    <t xml:space="preserve">Безпека та захист </t>
  </si>
  <si>
    <t>Житло, здоров'я та оздоровлення</t>
  </si>
  <si>
    <t>Місткість лікарень в ТГ</t>
  </si>
  <si>
    <t>Відпочинок, культурні та соціальні об'єкти</t>
  </si>
  <si>
    <t>Можливості для розміщення гостей у готелях, пансіонатах, турбазах, готелях</t>
  </si>
  <si>
    <t xml:space="preserve">Місткість споруд культурно-спортивного призначення </t>
  </si>
  <si>
    <t>Спортивні об'єкти в ТГ</t>
  </si>
  <si>
    <t>Розвиток мережі зв'язку, наявність та якість доступу до Інтернет</t>
  </si>
  <si>
    <t xml:space="preserve">Засоби масової інформації в ТГ </t>
  </si>
  <si>
    <t xml:space="preserve">Фінансова інфраструктура в ТГ </t>
  </si>
  <si>
    <t xml:space="preserve">11. Професійні послуги </t>
  </si>
  <si>
    <t>12. Соціальний капітал</t>
  </si>
  <si>
    <t xml:space="preserve">13. Місцеве самоврядування </t>
  </si>
  <si>
    <t>Мер та Рада</t>
  </si>
  <si>
    <t>Старости населених пунктів, які входять до складу ТГ</t>
  </si>
  <si>
    <t xml:space="preserve">Структура та загальна чисельність апарату ТГ та її виконавчого органу </t>
  </si>
  <si>
    <t>Муніципальні послуги</t>
  </si>
  <si>
    <t xml:space="preserve">Підтримка місцевого економічного розвитку </t>
  </si>
  <si>
    <t>14. Податки</t>
  </si>
  <si>
    <t xml:space="preserve">Ставки місцевих податків </t>
  </si>
  <si>
    <t>Ставки оренди землі</t>
  </si>
  <si>
    <t>15. Громадські організації в ТГ</t>
  </si>
  <si>
    <t>16. Природні ресурси в ТГ</t>
  </si>
  <si>
    <t xml:space="preserve">17. Стратегія розвитку ТГ </t>
  </si>
  <si>
    <t xml:space="preserve">Бачення громади </t>
  </si>
  <si>
    <t>Основні цінності</t>
  </si>
  <si>
    <t>Фокус місцевого економічного розвитку та стратегії</t>
  </si>
  <si>
    <t>Стратегічні та операційні цілі</t>
  </si>
  <si>
    <t>Джерела фінансування завдань</t>
  </si>
  <si>
    <t xml:space="preserve">18. SWOT аналіз </t>
  </si>
  <si>
    <t xml:space="preserve">Загальна характеристика  об'єднаної територіальної громади </t>
  </si>
  <si>
    <t xml:space="preserve">&gt; Заповніть будь-ласка таблицю нижче: </t>
  </si>
  <si>
    <t>№</t>
  </si>
  <si>
    <t xml:space="preserve">Поле </t>
  </si>
  <si>
    <t xml:space="preserve">Опис </t>
  </si>
  <si>
    <t>Значення ТГ</t>
  </si>
  <si>
    <t>Назва ТГ</t>
  </si>
  <si>
    <t xml:space="preserve">Повна, офіційна назва ТГ </t>
  </si>
  <si>
    <t xml:space="preserve">Рік утворення ТГ </t>
  </si>
  <si>
    <t xml:space="preserve">Вказати рік утворення ТГ </t>
  </si>
  <si>
    <t>Область ТГ</t>
  </si>
  <si>
    <t xml:space="preserve">Назва області  ТГ </t>
  </si>
  <si>
    <t xml:space="preserve">Адміністративний центр </t>
  </si>
  <si>
    <t xml:space="preserve">Назва адміністративного центру ТГ </t>
  </si>
  <si>
    <t>Код ЄДРПОУ</t>
  </si>
  <si>
    <t>Код єдиного державного реєстру підприємств та організацій України вашої ТГ</t>
  </si>
  <si>
    <t>Код КОАТУУ</t>
  </si>
  <si>
    <t>Код класифікатору об'єктів адміністративно-територіального устрою України</t>
  </si>
  <si>
    <t xml:space="preserve">Кількість юридичних осіб </t>
  </si>
  <si>
    <t>Загальна кількість юридичних осіб в ТГ</t>
  </si>
  <si>
    <t xml:space="preserve">Кількість фізичних осіб підприємців </t>
  </si>
  <si>
    <t xml:space="preserve">Загальна кількість фізичних осіб підприємців ТГ </t>
  </si>
  <si>
    <t xml:space="preserve">Площа, загальна </t>
  </si>
  <si>
    <t xml:space="preserve">Загальна площа ТГ , км. кв. </t>
  </si>
  <si>
    <t>Площа сільськогосподарських угідь</t>
  </si>
  <si>
    <t xml:space="preserve">Площа сільськогосподарських угід, га </t>
  </si>
  <si>
    <t xml:space="preserve">Площа житлової забудови </t>
  </si>
  <si>
    <t xml:space="preserve">Площа житлової забудови, га </t>
  </si>
  <si>
    <t xml:space="preserve">Площа рекреаційних зон </t>
  </si>
  <si>
    <t xml:space="preserve">Площа зон рекреаційного призначення, га </t>
  </si>
  <si>
    <t xml:space="preserve">Площа лісових насаджень </t>
  </si>
  <si>
    <t xml:space="preserve">Площа лісових насаджень, га </t>
  </si>
  <si>
    <t xml:space="preserve">Площа водойм </t>
  </si>
  <si>
    <t xml:space="preserve">Відстань до обласного центру </t>
  </si>
  <si>
    <t>Відстань до обласного центру, км</t>
  </si>
  <si>
    <t xml:space="preserve">Чисельність населення </t>
  </si>
  <si>
    <t>Кількість осіб, тис.</t>
  </si>
  <si>
    <t xml:space="preserve">Кількість закладів культури </t>
  </si>
  <si>
    <t>Загальна кількість закладів культури в ТГ</t>
  </si>
  <si>
    <t xml:space="preserve">Кількість закладів освіти </t>
  </si>
  <si>
    <t>Загальна кількість закладів освіт и в ТГ</t>
  </si>
  <si>
    <t xml:space="preserve">Кількість закладів охорони здоров'я </t>
  </si>
  <si>
    <t>Загальна кількість закладів охорони здоров'я в ТГ</t>
  </si>
  <si>
    <t>Поштова адреса</t>
  </si>
  <si>
    <t xml:space="preserve">Офіційна адреса ТГ для листування </t>
  </si>
  <si>
    <t xml:space="preserve">Офіційний е-мейл </t>
  </si>
  <si>
    <t xml:space="preserve">Офіційний е-мейл ТГ </t>
  </si>
  <si>
    <t xml:space="preserve">Контактні телефони </t>
  </si>
  <si>
    <t xml:space="preserve">Контактні телефони для зв'язку з ТГ </t>
  </si>
  <si>
    <t>Голова</t>
  </si>
  <si>
    <t xml:space="preserve">ПІБ Голови ТГ </t>
  </si>
  <si>
    <t xml:space="preserve">Населені пункти ТГ </t>
  </si>
  <si>
    <t xml:space="preserve">Таблиця, з переліком населених пунктів, які входять до складу ТГ </t>
  </si>
  <si>
    <t xml:space="preserve">Назва населеного пункту </t>
  </si>
  <si>
    <t>Населення, тис.осіб</t>
  </si>
  <si>
    <t>ПІБ Старости / Голови</t>
  </si>
  <si>
    <t>Адреса</t>
  </si>
  <si>
    <t>Телефон</t>
  </si>
  <si>
    <t>Email</t>
  </si>
  <si>
    <t xml:space="preserve">Логотип ТГ </t>
  </si>
  <si>
    <t>1.0. Опис громади</t>
  </si>
  <si>
    <t xml:space="preserve">Бачення громади та ключові цінності (Community Vision Statement and Core Values) </t>
  </si>
  <si>
    <t>Опис</t>
  </si>
  <si>
    <t>Історія</t>
  </si>
  <si>
    <t>Історична довідка подій з життя громади</t>
  </si>
  <si>
    <t>&gt; Заповнити таблицю, де позначені основні події з життя ТГ з вказівкою дати, заголовку і опису події. Важливо: не більше 10 найважливіших подій з історичного періоду до 1990 року; і до 5 подій з сучасної історії (1990-2018рр.)</t>
  </si>
  <si>
    <t>Місяць, Рік</t>
  </si>
  <si>
    <t xml:space="preserve">Опис події: </t>
  </si>
  <si>
    <t>Свята,звичаї, традиції особливі для даного регіону/громади. 
Зазначити перелік унікальних традицій</t>
  </si>
  <si>
    <t xml:space="preserve">&gt; Заповнити перелік унікальних традицій ТГ </t>
  </si>
  <si>
    <t xml:space="preserve">Географічні межі ТГ, особливості території: 
- карта з позначеннями кордонів ТГ
- короткий текстовий опис (до 500 символів) </t>
  </si>
  <si>
    <t xml:space="preserve">Таблиця. Міста побратими ТГ </t>
  </si>
  <si>
    <t xml:space="preserve">№ </t>
  </si>
  <si>
    <t>Назва міста / селища побратима</t>
  </si>
  <si>
    <t xml:space="preserve">Країна </t>
  </si>
  <si>
    <t>Посилання на сайт</t>
  </si>
  <si>
    <t xml:space="preserve">Опис особливостей співпраці (макс.1000 символів) </t>
  </si>
  <si>
    <t xml:space="preserve">Лого / Герб / Фото </t>
  </si>
  <si>
    <t xml:space="preserve">2.0. Місцеве економічне середовище </t>
  </si>
  <si>
    <t xml:space="preserve">Структура земельного фонду ТГ </t>
  </si>
  <si>
    <t xml:space="preserve">Поле  </t>
  </si>
  <si>
    <t>Значення</t>
  </si>
  <si>
    <t>Таблиця - Структура земельного фонду в ТГ</t>
  </si>
  <si>
    <t>Назва</t>
  </si>
  <si>
    <t>Площа, га</t>
  </si>
  <si>
    <t>%</t>
  </si>
  <si>
    <t>Загальна площа земель</t>
  </si>
  <si>
    <t>Сільськогосподарські землі,
 у тому числі:</t>
  </si>
  <si>
    <t>сільськогосподарські угіддя, з них:</t>
  </si>
  <si>
    <t>рілля</t>
  </si>
  <si>
    <t>багаторічні насадження</t>
  </si>
  <si>
    <t>сіножаті</t>
  </si>
  <si>
    <t>пасовища</t>
  </si>
  <si>
    <t>під господарськими будівлями і дворами</t>
  </si>
  <si>
    <t>під господарськими шляхами і прогонами</t>
  </si>
  <si>
    <t>землі, які перебувають у стадії меліоративного будівництва та відновлення родючості</t>
  </si>
  <si>
    <t>Землі лісогосподарського призначення,
 у тому числі:</t>
  </si>
  <si>
    <t>лісові землі</t>
  </si>
  <si>
    <t>чагарники</t>
  </si>
  <si>
    <t>Забудовані землі,
 у тому числі:</t>
  </si>
  <si>
    <t>землі житлової та громадської забудови</t>
  </si>
  <si>
    <t>землі промисловості, транспорту, зв’язку, енергетики, оборони та іншого призначення</t>
  </si>
  <si>
    <t>Землі природно заповідного фонду та іншого природоохоронного призначення</t>
  </si>
  <si>
    <t>Землі оздоровчого призначення</t>
  </si>
  <si>
    <t>Землі історико-культурного призначення</t>
  </si>
  <si>
    <t>Відкриті заболочені землі</t>
  </si>
  <si>
    <t>Води</t>
  </si>
  <si>
    <t>Землі запасу</t>
  </si>
  <si>
    <t>Промислові та комерційні землі</t>
  </si>
  <si>
    <t>&gt; &gt; Створити таблицю з переліком земельних ділянок з кадастровим номером, які є вільні для розташування (або можливого разташування) виключно промислових об'єктів</t>
  </si>
  <si>
    <t xml:space="preserve">Для прикладу можна використовувати наступну структуру таблиці: </t>
  </si>
  <si>
    <t xml:space="preserve">Земельні ділянки для розташування промислових об'єктів </t>
  </si>
  <si>
    <t xml:space="preserve">Короткий опис (до 10 слів) земельної ділянки </t>
  </si>
  <si>
    <t xml:space="preserve">Кадастровий номер </t>
  </si>
  <si>
    <t xml:space="preserve">Цільове призначення </t>
  </si>
  <si>
    <r>
      <rPr>
        <b/>
        <sz val="10"/>
        <color rgb="FF000000"/>
        <rFont val="Arial"/>
        <family val="2"/>
        <charset val="204"/>
      </rPr>
      <t>Населенний пункт</t>
    </r>
    <r>
      <rPr>
        <b/>
        <sz val="10"/>
        <color rgb="FF000000"/>
        <rFont val="Arial"/>
        <family val="2"/>
        <charset val="204"/>
      </rPr>
      <t>, де розташована ділянка.</t>
    </r>
  </si>
  <si>
    <t>доступ до електроенергії, зазначити потужність в кВт</t>
  </si>
  <si>
    <t>доступ до водопостачання</t>
  </si>
  <si>
    <t>доступ до відовідведення/каналізації</t>
  </si>
  <si>
    <t>доступ до газопостачання</t>
  </si>
  <si>
    <t xml:space="preserve">3.0.Населення (Population Profile) </t>
  </si>
  <si>
    <t>Вікові характеристики населення (Population Age Distribution, Density, Diversity and Growth)</t>
  </si>
  <si>
    <t xml:space="preserve">Заповнити дані за роками: </t>
  </si>
  <si>
    <t>станом на 01.01.2021</t>
  </si>
  <si>
    <t>на 01.01.2020</t>
  </si>
  <si>
    <t>Кількість всіх жителів ТГ</t>
  </si>
  <si>
    <t>Середній вік мешканця</t>
  </si>
  <si>
    <t>Кількість осіб на 1 кв. км</t>
  </si>
  <si>
    <t>% зростання / зменшення населення за минулий рік</t>
  </si>
  <si>
    <t xml:space="preserve">Таблиця - Чисельність населення за кожним населеним пунктом,що входить до складу ТГ, тис.осіб </t>
  </si>
  <si>
    <t>Назва населеного пункту у складі ТГ</t>
  </si>
  <si>
    <t>Чисельність населення, тис. осіб</t>
  </si>
  <si>
    <t>Чому відбулося зростання / зменшення населення</t>
  </si>
  <si>
    <t xml:space="preserve">Таблиця статево-вікова структура населення </t>
  </si>
  <si>
    <t xml:space="preserve">Статево - вікова структура населення </t>
  </si>
  <si>
    <t>менше 15 років</t>
  </si>
  <si>
    <t>15-24 років</t>
  </si>
  <si>
    <t>25-29 років</t>
  </si>
  <si>
    <t>30-34 років</t>
  </si>
  <si>
    <t>35-39 років</t>
  </si>
  <si>
    <t>40-49 років</t>
  </si>
  <si>
    <t>50-59 років</t>
  </si>
  <si>
    <t>60-70 років</t>
  </si>
  <si>
    <t xml:space="preserve">більше 70 років </t>
  </si>
  <si>
    <t>тис.осіб</t>
  </si>
  <si>
    <t>частка,%</t>
  </si>
  <si>
    <t>частка %</t>
  </si>
  <si>
    <t xml:space="preserve">Усе населення </t>
  </si>
  <si>
    <t>Жінки</t>
  </si>
  <si>
    <t>Чоловіки</t>
  </si>
  <si>
    <t xml:space="preserve">Моделі міграції (Migration Patterns) </t>
  </si>
  <si>
    <t>Таблиця – Природний та міграційний рух населення, осіб (сумарно по всіх населених пунктах, що увійшли до складу ТГ)</t>
  </si>
  <si>
    <t>Показники</t>
  </si>
  <si>
    <t>2017рік</t>
  </si>
  <si>
    <t>2018рік</t>
  </si>
  <si>
    <t>2020рік</t>
  </si>
  <si>
    <t>Народжені</t>
  </si>
  <si>
    <t>Померлі</t>
  </si>
  <si>
    <t>Природний приріст</t>
  </si>
  <si>
    <t>Прибулі</t>
  </si>
  <si>
    <t>Вибулі</t>
  </si>
  <si>
    <t>Сальдо міграції</t>
  </si>
  <si>
    <t xml:space="preserve">4.0 Характеристика та тенденції робочої сили (Labor Force Characteristics and Trends) </t>
  </si>
  <si>
    <t xml:space="preserve">Трудові ресурси за професіями та промисловістю (Labor Force by Occupation and Industry) </t>
  </si>
  <si>
    <t xml:space="preserve">Кількість зайнятого населення </t>
  </si>
  <si>
    <t xml:space="preserve">Назва сфери / галузі зайнятості населення </t>
  </si>
  <si>
    <t>Загальна кількість зайнятих осіб</t>
  </si>
  <si>
    <t>Частка зайнятих, у %</t>
  </si>
  <si>
    <t>Сільське господарство, мисливство, лісове та рибне господарство</t>
  </si>
  <si>
    <t>Промисловість</t>
  </si>
  <si>
    <t>Будівництво</t>
  </si>
  <si>
    <t>Оптова й роздрібна торгівля; торгівля транспортними засобами; послуги з їх ремонту</t>
  </si>
  <si>
    <t>Готелі та ресторани</t>
  </si>
  <si>
    <t>Транспорт і зв'язок</t>
  </si>
  <si>
    <t>Фінансова діяльність</t>
  </si>
  <si>
    <t>Операції з нерухомістю, здавання під найом та послуги юридичним особам</t>
  </si>
  <si>
    <t>Державне управління</t>
  </si>
  <si>
    <t>Освіта</t>
  </si>
  <si>
    <t>Охорона здоров’я та соціальна допомога</t>
  </si>
  <si>
    <t>Колективні, громадські та особисті послуги</t>
  </si>
  <si>
    <t xml:space="preserve">Освіта та навички працівників (Workforce Education and Skills) </t>
  </si>
  <si>
    <t>Таблиця з діленням працездатного населення за рівнем освіти (початкова, середня, середня спеціальна, вища) з часткою по кожному рівню від всього працездатного населення</t>
  </si>
  <si>
    <t>Розподіл працездатного населення за рівнем освіти</t>
  </si>
  <si>
    <t>Рівень освіти</t>
  </si>
  <si>
    <t xml:space="preserve">Всього осіб </t>
  </si>
  <si>
    <t xml:space="preserve">Початкова </t>
  </si>
  <si>
    <t>Середня</t>
  </si>
  <si>
    <t xml:space="preserve">Середня спеціальна </t>
  </si>
  <si>
    <t xml:space="preserve">Вища </t>
  </si>
  <si>
    <t xml:space="preserve">Зайнятість та залученість (Employment and Participation) </t>
  </si>
  <si>
    <t>Кількість місцевих мешканців, які виїжджають щодня на роботу за межі ТГ (% від зайнятих або працездатного населення)</t>
  </si>
  <si>
    <t xml:space="preserve">Загальна кількість самозайнятих ФОПів </t>
  </si>
  <si>
    <t>Ст атево-віковий розподіл безробітних</t>
  </si>
  <si>
    <t xml:space="preserve">15-24 </t>
  </si>
  <si>
    <t>25-29</t>
  </si>
  <si>
    <t>30-34</t>
  </si>
  <si>
    <t>35-39</t>
  </si>
  <si>
    <t>40-49</t>
  </si>
  <si>
    <t>50-59</t>
  </si>
  <si>
    <t>60-70</t>
  </si>
  <si>
    <t>Тривалість зареєстрованого безробіття</t>
  </si>
  <si>
    <t>Середня тривалість безробіття</t>
  </si>
  <si>
    <t xml:space="preserve">Рік </t>
  </si>
  <si>
    <t xml:space="preserve">Тривалість зареєстрованого безробіття, місяців </t>
  </si>
  <si>
    <t>Назва населеного пункту  у складі ОТГ</t>
  </si>
  <si>
    <t>2020 рік, грн</t>
  </si>
  <si>
    <t>2019 рік, грн</t>
  </si>
  <si>
    <t>2018 рік, грн</t>
  </si>
  <si>
    <t>2017 рік, грн</t>
  </si>
  <si>
    <t>Зайнятість за видами діяльності (сумарно по всіх населених пунктах, що увійшли до складу ТГ)</t>
  </si>
  <si>
    <t>Галузі та види діяльності</t>
  </si>
  <si>
    <t>Кількість зайнятих, осіб</t>
  </si>
  <si>
    <t>5.0. Ринки (Markets)  та Торгова площа</t>
  </si>
  <si>
    <t>Загальний обсяг торгової площі в ТГ</t>
  </si>
  <si>
    <t>Кількість підприємств оптової та роздрібної торгівлі</t>
  </si>
  <si>
    <t xml:space="preserve">Ринок </t>
  </si>
  <si>
    <t xml:space="preserve">ринок роздрібної торгівлі </t>
  </si>
  <si>
    <t>Кількість продуктових магазинів</t>
  </si>
  <si>
    <t>Кількість інших магазинів</t>
  </si>
  <si>
    <t xml:space="preserve">Кількість торгово-розважальних центрів </t>
  </si>
  <si>
    <t>Кількість супермаркетів</t>
  </si>
  <si>
    <t xml:space="preserve">Кількість закладів громадського харчування </t>
  </si>
  <si>
    <t xml:space="preserve">Кількість підприємств оптової та роздрібної торгівлі </t>
  </si>
  <si>
    <t>Ринок робочої сили</t>
  </si>
  <si>
    <t xml:space="preserve">&gt; Створити таблицю з описом найбільших роботодавців на території ТГ
 </t>
  </si>
  <si>
    <t>Найбільші роботодавці ТГ</t>
  </si>
  <si>
    <t>Розташування</t>
  </si>
  <si>
    <t>…</t>
  </si>
  <si>
    <t xml:space="preserve">6.0 Економічна база, огляд та перспективи (Economic Base, Overview and Prospects) </t>
  </si>
  <si>
    <t xml:space="preserve">Специфічні огляди сектору та перспективи (Sector Specific Overviews and Outlooks) </t>
  </si>
  <si>
    <t>Таблиця - Зареєстровані суб'єкти господарської діяльності в ТГ</t>
  </si>
  <si>
    <t>Таблиця – Зареєстровані суб’єкти господарської діяльності (сумарно по всіх населених пунктах, що увійшли до складу ТГ)</t>
  </si>
  <si>
    <t>2020 рік, одиниць</t>
  </si>
  <si>
    <t>2019 рік, одиниць</t>
  </si>
  <si>
    <t>2018 рік, одиниць</t>
  </si>
  <si>
    <t>2017 рік, одиниць</t>
  </si>
  <si>
    <t>Усі суб'єкти ЄДРПОУ:</t>
  </si>
  <si>
    <t>з них СПД - юридичні особи *</t>
  </si>
  <si>
    <t>з них малі підприємства</t>
  </si>
  <si>
    <t xml:space="preserve">2. </t>
  </si>
  <si>
    <t>Фізичні особи-підприємці</t>
  </si>
  <si>
    <t>3.</t>
  </si>
  <si>
    <t xml:space="preserve">Кількість малих підприємств </t>
  </si>
  <si>
    <t xml:space="preserve">Питома вага зайнятих ма малих підприємствах (% до населення в працездатьному віці) </t>
  </si>
  <si>
    <t xml:space="preserve">Питома вага середньорічної зайнятості на малих підприємствах в загальній кількості найманих працівників, % </t>
  </si>
  <si>
    <t xml:space="preserve">Питома вага продукції малих підприємств в загальному обсязі реалізованої продукції (робіт, послуг), % </t>
  </si>
  <si>
    <t>Таблиця - Доходи бюджету в ТГ</t>
  </si>
  <si>
    <t>Таблиця - Доходи бюджету, млн. грн</t>
  </si>
  <si>
    <t>2020 рік, млн. грн.</t>
  </si>
  <si>
    <t>2019 рік, млн. грн.</t>
  </si>
  <si>
    <t>2018 рік, млн. грн.</t>
  </si>
  <si>
    <t>2017 рік, млн. грн</t>
  </si>
  <si>
    <t>Податок на доходи фізичних осіб</t>
  </si>
  <si>
    <t>Єдиний податок від с/г виробників</t>
  </si>
  <si>
    <t>Доходи від відчуження нерухомості та землі</t>
  </si>
  <si>
    <t>Плата за землю</t>
  </si>
  <si>
    <t>Податок на нерухомість</t>
  </si>
  <si>
    <t>Акцизний збір</t>
  </si>
  <si>
    <t>Інші місцеві податки та збори</t>
  </si>
  <si>
    <t>Податкові надходження разом</t>
  </si>
  <si>
    <t>Дохід від оренди комунального майна</t>
  </si>
  <si>
    <t>Усього доходів</t>
  </si>
  <si>
    <t xml:space="preserve">Таблиця - Структура видатків бюджету громади </t>
  </si>
  <si>
    <t>Таблиця - Структура видатків бюджету громади в 2020 році</t>
  </si>
  <si>
    <t xml:space="preserve">Статті видатків </t>
  </si>
  <si>
    <t>Значення, млн. грн</t>
  </si>
  <si>
    <t xml:space="preserve">% </t>
  </si>
  <si>
    <t>Загальна середня освіта</t>
  </si>
  <si>
    <t>Дошкільна освіта</t>
  </si>
  <si>
    <t>Соціальний захист та соціальне забезпечення</t>
  </si>
  <si>
    <t>Житлово-комунальне господарство</t>
  </si>
  <si>
    <t>Культура і мистецтво</t>
  </si>
  <si>
    <t>Утримання закладів охорони здоров’я</t>
  </si>
  <si>
    <t>фізична культура та спорт</t>
  </si>
  <si>
    <t>Дорожнє господарство</t>
  </si>
  <si>
    <t>Інші</t>
  </si>
  <si>
    <t>Усього видатків</t>
  </si>
  <si>
    <t xml:space="preserve">7.0 Інфраструктура (Infrastructure) </t>
  </si>
  <si>
    <t xml:space="preserve">Транспортна мережа та потужності (Transportation Network and Capacities) </t>
  </si>
  <si>
    <t>Транспортна мережа та потужності</t>
  </si>
  <si>
    <t>Межа загального користування автодоріг (км)</t>
  </si>
  <si>
    <t>Межа загального користування автодоріг з твердим покриттям (км)</t>
  </si>
  <si>
    <t>Перелік трас національного та регіонального значення в ТГ</t>
  </si>
  <si>
    <t>Перелік залізничних станцій та короткий опис кожної</t>
  </si>
  <si>
    <t xml:space="preserve">Перелік автостанцій та короткий опис кожної </t>
  </si>
  <si>
    <t xml:space="preserve">Регулярні залізничнодорожні сполучення в ТГ </t>
  </si>
  <si>
    <t xml:space="preserve">Час відправлення </t>
  </si>
  <si>
    <t xml:space="preserve">Пункт прибуття в ТГ (назва залізничнодорожньої станції) </t>
  </si>
  <si>
    <t>Час прибуття на з/д станцію в ТГ</t>
  </si>
  <si>
    <t xml:space="preserve">Кінцевий пункт прибуття </t>
  </si>
  <si>
    <t xml:space="preserve">Час прибуття в кінцевий пункт </t>
  </si>
  <si>
    <t xml:space="preserve">Регулярні автобусні сполучення в ТГ </t>
  </si>
  <si>
    <t xml:space="preserve">Пункт прибуття в ТГ (назва автостанції станції) </t>
  </si>
  <si>
    <t xml:space="preserve">8.0. Комунікації та комунальні послуги (Communications and Utilities) </t>
  </si>
  <si>
    <t>Тип водопостачання в ТГ</t>
  </si>
  <si>
    <t>Централізоване та індивідуальне</t>
  </si>
  <si>
    <t>Протяжність мереж водопостачання, км.</t>
  </si>
  <si>
    <t xml:space="preserve">Якість водопостачання в ТГ </t>
  </si>
  <si>
    <t xml:space="preserve">Стан мереж водопостачання </t>
  </si>
  <si>
    <t>Протяжність мереж водовідведення, км</t>
  </si>
  <si>
    <t>Споживання питної води, тис. м3– всього,
 у тому числі:</t>
  </si>
  <si>
    <t>- населення</t>
  </si>
  <si>
    <t>- підприємства</t>
  </si>
  <si>
    <t>Протяжність мереж каналізування, км</t>
  </si>
  <si>
    <t xml:space="preserve">Стан мереж каналізування </t>
  </si>
  <si>
    <t xml:space="preserve">Кількість очисних споруд в ТГ </t>
  </si>
  <si>
    <t xml:space="preserve">Стан очисних споруд в ТГ </t>
  </si>
  <si>
    <t>Протяжність мереж теплопостачання, км</t>
  </si>
  <si>
    <t>Опалення, Гкал - всього,
 у тому числі:</t>
  </si>
  <si>
    <t xml:space="preserve">Доступність, споживання, рівень обслуговування, стратегії збереження енергії тощо. </t>
  </si>
  <si>
    <t xml:space="preserve">Споживання електроенергії в ТГ </t>
  </si>
  <si>
    <t xml:space="preserve">Джерела електроенергії в ТГ </t>
  </si>
  <si>
    <t xml:space="preserve">Енергоносії ТГ </t>
  </si>
  <si>
    <t>Назва джерела електроенергії в ТГ</t>
  </si>
  <si>
    <t>Кількість в ТГ</t>
  </si>
  <si>
    <t>Потужність, Ватт</t>
  </si>
  <si>
    <t xml:space="preserve">Частка в обсягах електроенергії за джерелом (у відсотках) </t>
  </si>
  <si>
    <t xml:space="preserve">Атомні електространції (АЕС) </t>
  </si>
  <si>
    <t xml:space="preserve">Генеруючі компанії теплових електростанцій (ГК ТЕС) </t>
  </si>
  <si>
    <t xml:space="preserve">Гідроелектростанції (ГЕС) </t>
  </si>
  <si>
    <t xml:space="preserve">Теплоелектроцентраль  (ТЕЦ) </t>
  </si>
  <si>
    <t xml:space="preserve">Вітряні електростанції </t>
  </si>
  <si>
    <t>Сонячна енергія</t>
  </si>
  <si>
    <t xml:space="preserve">Біомаса </t>
  </si>
  <si>
    <t xml:space="preserve">Інші </t>
  </si>
  <si>
    <t xml:space="preserve">Всього </t>
  </si>
  <si>
    <t xml:space="preserve">Таблиця - споживання окремих видів енергетичних ресурсів </t>
  </si>
  <si>
    <t xml:space="preserve">Споживання енергетичних ресурсів в ТГ </t>
  </si>
  <si>
    <t xml:space="preserve">Назва джерела електроенергії </t>
  </si>
  <si>
    <t xml:space="preserve">Обсяг споживання </t>
  </si>
  <si>
    <t>Газ природний, тис.куб. м</t>
  </si>
  <si>
    <t>Вугілля, т</t>
  </si>
  <si>
    <t xml:space="preserve">Бензин моторний </t>
  </si>
  <si>
    <t>Паливо дизельне, т</t>
  </si>
  <si>
    <t xml:space="preserve">Газопостачання </t>
  </si>
  <si>
    <t>Загальна протяжність мережі газопостачання в ТГ, км</t>
  </si>
  <si>
    <t xml:space="preserve">Кількість квартир та будинків газифікованих природнім газом </t>
  </si>
  <si>
    <t>Охоплення домогосподарств договорами на вивезення відходів, співробітництво між громадами</t>
  </si>
  <si>
    <t xml:space="preserve">Описати потужність та повненість полігонів ТПВ у ТГ </t>
  </si>
  <si>
    <t>Відсоток домогосподарст в ТГ, які мають договір на вивезення ТПВ</t>
  </si>
  <si>
    <t>Кількість сміттєсортувальних станцій в ТГ</t>
  </si>
  <si>
    <t xml:space="preserve">9. Навколишнє середовище (Environment) </t>
  </si>
  <si>
    <t>Стратегія розвитку територій, містобудівна документація</t>
  </si>
  <si>
    <t xml:space="preserve">Тип об'єкту житлового будівництва </t>
  </si>
  <si>
    <t xml:space="preserve">Кількість об'єктів у громаді </t>
  </si>
  <si>
    <t xml:space="preserve">Форма власності </t>
  </si>
  <si>
    <t>Середня вартість квадратного метра площі</t>
  </si>
  <si>
    <t xml:space="preserve">Кількість зайнятого житла </t>
  </si>
  <si>
    <t xml:space="preserve">Кількість вільного житла </t>
  </si>
  <si>
    <t>Обсяги незавершеного будівництва, кількість об'єктів</t>
  </si>
  <si>
    <t>Житлові будинки</t>
  </si>
  <si>
    <t>житлові будинки садибного типу</t>
  </si>
  <si>
    <t xml:space="preserve">багатоквартирні житлові будинки </t>
  </si>
  <si>
    <t>Кількість, тип, вартість та форма власності на зайняту та вільну нерухомість, вільна земля для ведення комерційної діяльності, вартість землі</t>
  </si>
  <si>
    <t xml:space="preserve">Тип об'єкту комерційного будівництва </t>
  </si>
  <si>
    <t>Кількість вільних об'єктів комерційного будівництва</t>
  </si>
  <si>
    <t xml:space="preserve">Кількість зайнятих об'єктів комерційного будівництва </t>
  </si>
  <si>
    <t>Таблиця - Стан житлового фонду ТГ</t>
  </si>
  <si>
    <t xml:space="preserve">Показники </t>
  </si>
  <si>
    <t>Заселені будинки разом</t>
  </si>
  <si>
    <t>у тому числі:</t>
  </si>
  <si>
    <t>- індивідуальні будинки</t>
  </si>
  <si>
    <t>- багатоквартирні будинки</t>
  </si>
  <si>
    <t>Житловий фонд, тис. кв. м загальної площі</t>
  </si>
  <si>
    <t>% помешкань, підключених до комунального водопостачання</t>
  </si>
  <si>
    <t>% помешкань, підключених до комунального газопостачання</t>
  </si>
  <si>
    <t>% помешкань, підключених до комунальної системи каналізації</t>
  </si>
  <si>
    <t>% помешкань, підключених до центрального опалення</t>
  </si>
  <si>
    <t xml:space="preserve">10. Життя в громаді  (Life in the Community) </t>
  </si>
  <si>
    <t xml:space="preserve">Освітні послуги (Educational Services) </t>
  </si>
  <si>
    <t>Таблиця кількості навчальних закладів за типами (дошкільних закладів, початкових та середніх шкіл, вищих навчальних закладів, професійно-технічних закладів, закладів неформальної освіти) в ТГ</t>
  </si>
  <si>
    <t>Тип навчальних закладів</t>
  </si>
  <si>
    <t xml:space="preserve">Кількість в ТГ </t>
  </si>
  <si>
    <t xml:space="preserve">Коментар (якщо необхідно) </t>
  </si>
  <si>
    <t>Дошкільні навчальні заклади</t>
  </si>
  <si>
    <t xml:space="preserve">Початкові навчальні заклади </t>
  </si>
  <si>
    <t>Середні навчальні заклади</t>
  </si>
  <si>
    <t>Вищі навчальні заклади</t>
  </si>
  <si>
    <t>Професійно-технічні навчальні заклади</t>
  </si>
  <si>
    <t>Заклади неформальної освіти</t>
  </si>
  <si>
    <t xml:space="preserve">Всього: </t>
  </si>
  <si>
    <t>Таблиця - Дошкільні та загальноосвітні навчальні заклади</t>
  </si>
  <si>
    <t>2019рік</t>
  </si>
  <si>
    <t xml:space="preserve">Кількість дошкільних закладів, одиниць </t>
  </si>
  <si>
    <t>Кількість дітей в дошкільних закладах, тис. осіб</t>
  </si>
  <si>
    <t xml:space="preserve">Завантаженість дошкільних закладів (дітей на 100 місць) </t>
  </si>
  <si>
    <t>Кількість загальноосвітніх навчальних закладів, одиниць</t>
  </si>
  <si>
    <t>Кількість учнів у загальноосвітніх навчальних закладах, осіб</t>
  </si>
  <si>
    <t xml:space="preserve">Кількість вчителів у загальноосвітніх навчальних закладів, осіб </t>
  </si>
  <si>
    <t xml:space="preserve">Таблиця - Перелік та опис дошкільних та шкільних навчальних закладів </t>
  </si>
  <si>
    <t xml:space="preserve">Назва </t>
  </si>
  <si>
    <t xml:space="preserve">Місце розташування </t>
  </si>
  <si>
    <t>Рік побудови/ капремонту</t>
  </si>
  <si>
    <t>Проектна потужність</t>
  </si>
  <si>
    <t>Наповнюваність</t>
  </si>
  <si>
    <t>Основна проблема</t>
  </si>
  <si>
    <t xml:space="preserve">Навчальні заклади в ТГ - спеціальності за якими відбувається підготовка </t>
  </si>
  <si>
    <t xml:space="preserve">Безпека та захист (Safety and Protection) </t>
  </si>
  <si>
    <t>Безпека та захист</t>
  </si>
  <si>
    <t>Кількість пожежних станцій</t>
  </si>
  <si>
    <t>Кількість поліцейських відділів</t>
  </si>
  <si>
    <t>Кількість підрозділів ДСНС</t>
  </si>
  <si>
    <t xml:space="preserve"> Житло, здоров'я та оздоровлення (Housing, Health and Wellness) </t>
  </si>
  <si>
    <t>Кількість житлових будинків</t>
  </si>
  <si>
    <t>Кількість ОСББ</t>
  </si>
  <si>
    <t>Кількість закладів охорони здоров'я</t>
  </si>
  <si>
    <t>Кількість закладів медико-соціальної допомоги</t>
  </si>
  <si>
    <t>Кількість санаторіїв</t>
  </si>
  <si>
    <t>Кількість бібліотек</t>
  </si>
  <si>
    <t>Кількість пам'яток природи</t>
  </si>
  <si>
    <t>Кількість пам'яток архітектури</t>
  </si>
  <si>
    <t xml:space="preserve">Кількість стадіонів </t>
  </si>
  <si>
    <t xml:space="preserve">Кількість спортивних майданчиків </t>
  </si>
  <si>
    <t>Кількість тренажерних залів</t>
  </si>
  <si>
    <t>Кількість дитячих майданчиків</t>
  </si>
  <si>
    <t xml:space="preserve">Таблиця - Місткість лікарень станом на 2021 рік </t>
  </si>
  <si>
    <t xml:space="preserve">Таблиця - Місткість лікарень в ТГ станом на 2017 рік </t>
  </si>
  <si>
    <t xml:space="preserve">&gt; введіть число
</t>
  </si>
  <si>
    <t xml:space="preserve">Відпочинок, культурні та соціальні об'єкти (Recreation, Cultural and Social Amenities) </t>
  </si>
  <si>
    <t>Кількість готелів</t>
  </si>
  <si>
    <t>Кількість закладів громадського харчування</t>
  </si>
  <si>
    <t>Кількість музеїв</t>
  </si>
  <si>
    <t>Кількість історичних пам'яток</t>
  </si>
  <si>
    <t>Кількість клубів, театрів, розважальних закладів</t>
  </si>
  <si>
    <t>Таблиця - Можливості для розміщення гостей у готелях, пансіонатах, турбазах, агрооселях</t>
  </si>
  <si>
    <t xml:space="preserve">Назва закладу </t>
  </si>
  <si>
    <t>Кількість ліжок</t>
  </si>
  <si>
    <t xml:space="preserve">Річна заповнюваність, % </t>
  </si>
  <si>
    <t xml:space="preserve">Таблиця- Місткість споруд культурно-спортивного призначення </t>
  </si>
  <si>
    <t>Назва споруди</t>
  </si>
  <si>
    <t xml:space="preserve">Місткість, осіб </t>
  </si>
  <si>
    <t xml:space="preserve">Події чи заходи, що викликають найбільший приплив гостей </t>
  </si>
  <si>
    <t xml:space="preserve">Таблиця - Спортивні об'єкти у громаді </t>
  </si>
  <si>
    <t xml:space="preserve">Назва спортивного об'єкту </t>
  </si>
  <si>
    <t xml:space="preserve">Середньомісячне число осіб, які використовують об'єкт </t>
  </si>
  <si>
    <t>Футбольні поля</t>
  </si>
  <si>
    <t xml:space="preserve">Спортивні майданчики </t>
  </si>
  <si>
    <t xml:space="preserve">Спортивні майданчики за штучним покриттям </t>
  </si>
  <si>
    <t xml:space="preserve">Приміщення для фізкультурно-оздоровчих занять </t>
  </si>
  <si>
    <t xml:space="preserve">Спортивні зали </t>
  </si>
  <si>
    <t xml:space="preserve">Мережа зв'язку та Інтернет </t>
  </si>
  <si>
    <t>7.</t>
  </si>
  <si>
    <t>Таблиця - мережа зв'язку, наявність та якість доступу до Інтернет в ТГ</t>
  </si>
  <si>
    <t xml:space="preserve">Адреса </t>
  </si>
  <si>
    <t xml:space="preserve">Керівник (ПІП) </t>
  </si>
  <si>
    <t>Контактний телефон</t>
  </si>
  <si>
    <t xml:space="preserve">Кількість клієнтів </t>
  </si>
  <si>
    <t xml:space="preserve">Кількість засобів масової інформації в ТГ, у тому числі Інтернет-ЗМІ </t>
  </si>
  <si>
    <t xml:space="preserve">Фінансова інфраструктура </t>
  </si>
  <si>
    <t xml:space="preserve">Фінансова інфраструктура відділення банків </t>
  </si>
  <si>
    <t xml:space="preserve">Таблиця - Фінансова інфраструктура відділення банків </t>
  </si>
  <si>
    <t>Ощадбанк</t>
  </si>
  <si>
    <t>Приват Банк</t>
  </si>
  <si>
    <t>Вид послуги</t>
  </si>
  <si>
    <t>Кількість підприємств</t>
  </si>
  <si>
    <t>Юридичні послуги :</t>
  </si>
  <si>
    <t xml:space="preserve">1.1. </t>
  </si>
  <si>
    <t xml:space="preserve"> 2.</t>
  </si>
  <si>
    <t xml:space="preserve"> Медичні послуги:</t>
  </si>
  <si>
    <t>Стоматологічні послуги:</t>
  </si>
  <si>
    <t>4.</t>
  </si>
  <si>
    <t>Ветеренарні послуги:</t>
  </si>
  <si>
    <t>5.</t>
  </si>
  <si>
    <t>Віділення поштового зв'язку:</t>
  </si>
  <si>
    <t>6.</t>
  </si>
  <si>
    <t>Засоби масової інформації:</t>
  </si>
  <si>
    <t>Соціальний капітал</t>
  </si>
  <si>
    <t xml:space="preserve">13. Місцеве самоврядування  (Local Government) </t>
  </si>
  <si>
    <t xml:space="preserve">Окремий сервіс "Організаційна структура територіальної громади" </t>
  </si>
  <si>
    <t>-</t>
  </si>
  <si>
    <t xml:space="preserve">Муніципальні послуги (Municipal Services) </t>
  </si>
  <si>
    <t>Які адміністративні послуги надаються в громаді: перелік через кому</t>
  </si>
  <si>
    <t>Які зусилля влада докладає для підтримки МЕР</t>
  </si>
  <si>
    <t xml:space="preserve">14.0.Податки (Taxes)  </t>
  </si>
  <si>
    <t xml:space="preserve">Заповнити таблицю "Ставки місцевих податків" </t>
  </si>
  <si>
    <t xml:space="preserve">Земля та податки </t>
  </si>
  <si>
    <t xml:space="preserve">Назва податку / збору </t>
  </si>
  <si>
    <t xml:space="preserve">База оподаткування </t>
  </si>
  <si>
    <t xml:space="preserve">Ставка податку </t>
  </si>
  <si>
    <t xml:space="preserve">Відповідальні органи для нарахування податку </t>
  </si>
  <si>
    <t>Податок на нерухоме майно, відмінне від земельної ділянки</t>
  </si>
  <si>
    <t>Загальна площа об’єкта житлової та нежитлової нерухомості, в тому числі його часток</t>
  </si>
  <si>
    <t>Земельний податок</t>
  </si>
  <si>
    <t>Земельні для будівництва і обслуговування житлового будинку, нормативну грошову оцінку яких проведено</t>
  </si>
  <si>
    <t>Земельні ділянки для промисловості, зв’язку, енергетики, комерційного  та іншого призначення, нормативну грошову оцінку яких проведено</t>
  </si>
  <si>
    <t xml:space="preserve">Сільськогосподарські угіддя, нормативну грошову оцінку яких проведено </t>
  </si>
  <si>
    <t>Земельні ділянки, розташовані за межами населених пунктів і нормативну грошову оцінку яких не проведено</t>
  </si>
  <si>
    <t xml:space="preserve">Ставки оренди землі </t>
  </si>
  <si>
    <t>Плата за оренду комунального майна</t>
  </si>
  <si>
    <t>Нерухоме майно за цільовим призначенням</t>
  </si>
  <si>
    <t>Орендна плата за користування земельними ділянками</t>
  </si>
  <si>
    <t>Земельні ділянки для господарських дворів, на яких знаходяться не виробничі приміщення  і ведеться господарська та інша діяльність</t>
  </si>
  <si>
    <t>Земельні ділянки для господарських дворів, на яких знаходяться не виробничі приміщення і не ведеться господарська та інша діяльність</t>
  </si>
  <si>
    <t>14. Громадські організації в ТГ</t>
  </si>
  <si>
    <t xml:space="preserve">Повна назва громадської організації </t>
  </si>
  <si>
    <t>Посилання на веб-сайт</t>
  </si>
  <si>
    <t xml:space="preserve">ПІБ керівника </t>
  </si>
  <si>
    <t xml:space="preserve">Опис діяльності </t>
  </si>
  <si>
    <t>15.0. Природні ресурси</t>
  </si>
  <si>
    <t xml:space="preserve">&gt; &gt; Створити таблицю з переліком типів природних ресурсів ТГ: по кожному назва, об'єм, характеристика якості, місце розташування, зображення /карта, документ </t>
  </si>
  <si>
    <t xml:space="preserve">Природні ресурси ТГ </t>
  </si>
  <si>
    <t>Назва природного ресурсу</t>
  </si>
  <si>
    <t>Одиниці виміру</t>
  </si>
  <si>
    <t xml:space="preserve">Кількість </t>
  </si>
  <si>
    <t xml:space="preserve">Характеристика якості </t>
  </si>
  <si>
    <t>Посилання на зображення /карту</t>
  </si>
  <si>
    <t xml:space="preserve">17.0. Стратегія розвитку ТГ: </t>
  </si>
  <si>
    <t xml:space="preserve">Стратегія подальшого розвитку ТГ, її особливості та пріорітетні галузі </t>
  </si>
  <si>
    <t>Перелік цінностей ТГ</t>
  </si>
  <si>
    <t xml:space="preserve">&gt; Ввести структурованим списком макс. 10 пунктів: </t>
  </si>
  <si>
    <t xml:space="preserve">1. </t>
  </si>
  <si>
    <t>Основна економічна діяльність громади</t>
  </si>
  <si>
    <t xml:space="preserve">Конкретні цілі, що забезпечать виконання стратегії. 
Cтратегічні цілі, тактичні цілі і показники до кожної із цілей (і першого, і другого рівня). У кожної цілі і показника є номер (1, 1.1, 1.1.1.) і назва (до 300 символів). </t>
  </si>
  <si>
    <t xml:space="preserve">СТРАТЕГІЧНІ ЦІЛІ - 1-й рівень / ТАКТИЧНІ ЦІЛІ - 2-й рівень  </t>
  </si>
  <si>
    <t>Стратегічна ціль</t>
  </si>
  <si>
    <t>Тактична ціль</t>
  </si>
  <si>
    <t xml:space="preserve">Показник / Дії </t>
  </si>
  <si>
    <t>1.1.</t>
  </si>
  <si>
    <t>1.2.</t>
  </si>
  <si>
    <t>1.3.</t>
  </si>
  <si>
    <t>2.1.</t>
  </si>
  <si>
    <t>2.2.</t>
  </si>
  <si>
    <t xml:space="preserve">Список донорів/проектів/фондів ТГ
Структурований список, де по кожному донору представлене лого, назва, посилання на ресурс і опис особливостей співпраці. </t>
  </si>
  <si>
    <t>Назва донору/проекту/фонду ТГ</t>
  </si>
  <si>
    <t xml:space="preserve">Посилання на ресурс </t>
  </si>
  <si>
    <t>Опис особливостей співпраці</t>
  </si>
  <si>
    <t xml:space="preserve">Логотип донору/проекту/фонду </t>
  </si>
  <si>
    <t>18. SWOT Аналіз</t>
  </si>
  <si>
    <t xml:space="preserve">Значення </t>
  </si>
  <si>
    <t>SWOT-аналіз громади</t>
  </si>
  <si>
    <t>Сильні (Strengths), слабкі (Weaknesses) сторони,
можливості (Opportunities) та загрози (Threats)</t>
  </si>
  <si>
    <t xml:space="preserve">SWOT - Аналіз (зведена таблиця) </t>
  </si>
  <si>
    <t xml:space="preserve">STRANGTHS - Сильні сторони </t>
  </si>
  <si>
    <t>WEAKNESSES - Слабкі сторони</t>
  </si>
  <si>
    <t>OPPORTUNITIES - Можливості</t>
  </si>
  <si>
    <t>THREATS - Загрози</t>
  </si>
  <si>
    <t xml:space="preserve">SWOT - Аналіз за категоріями
Аналіз внутрішніх чинників (сильні та слабкі сторони) </t>
  </si>
  <si>
    <t xml:space="preserve">Природно-ресурсний потенціал </t>
  </si>
  <si>
    <t xml:space="preserve">Економічний потенціал </t>
  </si>
  <si>
    <t xml:space="preserve">Науково-технічний потенціал </t>
  </si>
  <si>
    <t xml:space="preserve"> Низький рівень впровадження наукових розробок в економіку міста</t>
  </si>
  <si>
    <t xml:space="preserve">Стан навколишнього природного середовища та рівень природно-технічної безпеки  </t>
  </si>
  <si>
    <t xml:space="preserve">SWOT - Аналіз за категоріями
Аналіз зовнішніх чинників (можливості та загрози) </t>
  </si>
  <si>
    <t>Зовнішньоекономічна та зовнішньополітична ситуація</t>
  </si>
  <si>
    <t>Геоекономічне та геополітичне положення</t>
  </si>
  <si>
    <t xml:space="preserve">Людський та трудовий потенціал   </t>
  </si>
  <si>
    <t xml:space="preserve">Рекреаційний потенціал   </t>
  </si>
  <si>
    <t xml:space="preserve">Просторово-економічний потенціал   </t>
  </si>
  <si>
    <t xml:space="preserve">Розвиток інфраструктури    </t>
  </si>
  <si>
    <t>Макроекономічна ситуація</t>
  </si>
  <si>
    <t xml:space="preserve">Демографічна та соціальна ситуація
</t>
  </si>
  <si>
    <t>Корюківська міська територіальна громада</t>
  </si>
  <si>
    <t>Чернігівська область</t>
  </si>
  <si>
    <t>місто Корюківка</t>
  </si>
  <si>
    <t>вул. Бульварна, 6, м. Корюківка, Корюківський район, Чернігівської обл, 15300</t>
  </si>
  <si>
    <t>koryukivka.rada@gmail.com</t>
  </si>
  <si>
    <t>Ахмедов Ратан Ратанович</t>
  </si>
  <si>
    <t>місько Корюківка</t>
  </si>
  <si>
    <t>Ахмедов Ратан Ратанович, міський голова</t>
  </si>
  <si>
    <t>промислова зона</t>
  </si>
  <si>
    <t>Площа земельної ділянки, га</t>
  </si>
  <si>
    <t>7422410100:01:003:1102</t>
  </si>
  <si>
    <t>код: 11.02</t>
  </si>
  <si>
    <t>м.Корюківка</t>
  </si>
  <si>
    <t>Державна податкова служба</t>
  </si>
  <si>
    <t>1-100%</t>
  </si>
  <si>
    <t>Для фізичних осіб - 0,03 % нормативної грошової оцінки; для юридичних осіб - 0,03-1% нормативної грошової оцінки.</t>
  </si>
  <si>
    <t>Для фізичних і юридичних осіб - 1% нормативної грошової оцінки.</t>
  </si>
  <si>
    <r>
      <t xml:space="preserve">Об’єкти </t>
    </r>
    <r>
      <rPr>
        <b/>
        <sz val="10"/>
        <color rgb="FF000000"/>
        <rFont val="Arial"/>
        <family val="2"/>
        <charset val="204"/>
      </rPr>
      <t>нежитлової</t>
    </r>
    <r>
      <rPr>
        <sz val="10"/>
        <color rgb="FF000000"/>
        <rFont val="Arial"/>
        <family val="2"/>
        <charset val="204"/>
      </rPr>
      <t xml:space="preserve"> нерухомості, що перебувають у власності юридичних осіб, у розмірі 0-0,4 відсотка, а для фізичних осіб - 0-0,2 відсотка мінімальної заробітної плати, встановленої законом на 1 січня звітного (податкового) року за 1 кв. метр для об’єктів нежитлової нерухомості</t>
    </r>
  </si>
  <si>
    <r>
      <t xml:space="preserve">Об’єкти </t>
    </r>
    <r>
      <rPr>
        <b/>
        <sz val="10"/>
        <color rgb="FF000000"/>
        <rFont val="Arial"/>
        <family val="2"/>
        <charset val="204"/>
      </rPr>
      <t>житлової</t>
    </r>
    <r>
      <rPr>
        <sz val="10"/>
        <color rgb="FF000000"/>
        <rFont val="Arial"/>
        <family val="2"/>
        <charset val="204"/>
      </rPr>
      <t xml:space="preserve"> нерухомості, що перебувають у власності юридичних осіб, у розмірі 0,5 відсотка, а для фізичних осіб - 0 відсотків розміру мінімальної заробітної плати, встановленої законом на 1 січня звітного (податкового) року, за 1 кв. метр бази оподаткування</t>
    </r>
  </si>
  <si>
    <t>Промисловість: 1,5% нормативної грошової оцінки для фізичних і юридичних осіб; зв'язок: 1,5-2% нормативної грошової оцінки для юридичних осіб; енергетики: 1,5% нормативної грошової оцінки для юридичних осіб та 0% нормативної грошової оцінки для фізичних осіб.</t>
  </si>
  <si>
    <t>Відповідно до Положення про земельний податок на території Корюківської міської ради, затверджено рішенням тридцять дев’ятої сесії
Корюківської міської ради
сьомого скликання
від 09 липня 2020 року
№ 2-39/VIІ
Посилання: http://koryukivka-rada.gov.ua/wp-content/uploads/2020/12/Zemelnyj-podatok.pdf</t>
  </si>
  <si>
    <t>Ставка податку 0-5% нормативної грошової оцінки</t>
  </si>
  <si>
    <t>ПОЛОЖЕННЯ
про податок на нерухоме майно, відмінне від земельної ділянки на
території Корюківської міської ради ЗАТВЕРДЖЕНО
рішення тридцять дев’ятої сесії
Корюківської міської ради
сьомого скликання
від 09 липня 2020 року
№ 2-39/VIІ 
Посилання: http://koryukivka-rada.gov.ua/wp-content/uploads/2020/12/Podatok-na-neruhomem-majno.pdf</t>
  </si>
  <si>
    <t>Корюківська міська рада (орган самоврядування)</t>
  </si>
  <si>
    <t>Земельні ділянки для веденння комерційної діяльності</t>
  </si>
  <si>
    <t>Земельні ділянки для виробничої діяльності промислових підприємств</t>
  </si>
  <si>
    <t>Землі сільськогосподарського призначення</t>
  </si>
  <si>
    <t>Рентна плата</t>
  </si>
  <si>
    <t>Єдиний податок (без с/г виробників)</t>
  </si>
  <si>
    <t>Екологічний податок</t>
  </si>
  <si>
    <t xml:space="preserve">Інші неподаткові надходження </t>
  </si>
  <si>
    <t>Трансферти</t>
  </si>
  <si>
    <t>Назва підприємства, місце розташування</t>
  </si>
  <si>
    <t>Специфіка діяльності</t>
  </si>
  <si>
    <t>АТ «СЛОВ'ЯНСЬКІ ШПАЛЕРИ-КФТП»</t>
  </si>
  <si>
    <t>Виробництво шпалер, Лісопильне та стругальне виробництво</t>
  </si>
  <si>
    <t>ТОВАРИСТВО З ОБМЕЖЕНОЮ ВІДПОВІДАЛЬНІСТЮ "СЛАВ ФОРЕСТ"</t>
  </si>
  <si>
    <t>Деревообробка</t>
  </si>
  <si>
    <t xml:space="preserve">ТОВ "ПГ "БРЕЧ" </t>
  </si>
  <si>
    <t>Племінне господарство, сільське господарство. Готельно-туристичний бізнес</t>
  </si>
  <si>
    <t>Виробництво дверей, Лісопильне та стругальне виробництво</t>
  </si>
  <si>
    <t>ТОВ «КЛІАР ЕНЕРДЖІ» (Корюківська ТЕС)</t>
  </si>
  <si>
    <t>Виробництво електроенергії</t>
  </si>
  <si>
    <t>ТОВ "ФАНЕРА ЧЕРНІГІВ"</t>
  </si>
  <si>
    <t>Виробництво фанери, дерев'яних плит і панелей, шпону</t>
  </si>
  <si>
    <t>ДЕРЖАВНЕ ПІДПРИЄМСТВО "КОРЮКІВСЬКЕ ЛІСОВЕ ГОСПОДАРСТВО"</t>
  </si>
  <si>
    <t>РАЙОННЕ КОМУНАЛЬНЕ СПЕЦІАЛІЗОВАНЕ ЛІСОГОСПОДАРСЬКЕ ПІДПРИЄМСТВО "КОРЮКІВКАЛІС"</t>
  </si>
  <si>
    <t>ТОВ «ВАНЕСА»</t>
  </si>
  <si>
    <t>Лісопильне та стругальне виробництво</t>
  </si>
  <si>
    <t>ТОВ “ВУД ІНДУСТРІ”</t>
  </si>
  <si>
    <t>Вирощування зернових культур, бобових культур і насіння олійних культур</t>
  </si>
  <si>
    <t>ТОВ "ЗАБАРІВСЬКЕ"</t>
  </si>
  <si>
    <t>ПСП "РЕКОРД"</t>
  </si>
  <si>
    <t>СТОВ “Олстас-льон”</t>
  </si>
  <si>
    <t>Відділ освіти, культури, молоді та спорту Корюківської міської ради</t>
  </si>
  <si>
    <t>надання освітніх послуг</t>
  </si>
  <si>
    <t>КНП «Корюківська центральна районна лікарня»</t>
  </si>
  <si>
    <t>ТОВАРИСТВО З ОБМЕЖЕНОЮ ВIДПОВIДАЛЬНIСТЮ "КОРФАД" (група підприємств )</t>
  </si>
  <si>
    <t>ПСП «ЧЕРВОНИЙ МАЯК» (група підприємств)</t>
  </si>
  <si>
    <t>Україна, 15300, Чернігівська обл., Корюківський р-н, місто Корюківка, ВУЛИЦЯ ПЕРЕДЗАВОДСЬКА, будинок 4</t>
  </si>
  <si>
    <t xml:space="preserve"> Україна, 15361, Чернігівська обл., Корюківський р-н, село Бреч, ВУЛИЦЯ ШКІЛЬНА, будинок 12 А</t>
  </si>
  <si>
    <t>Україна, 15300, Чернігівська обл., Корюківський р-н, місто Корюківка, ПРОВУЛОК ВОКЗАЛЬНИЙ , будинок 13</t>
  </si>
  <si>
    <t>Україна, 15300, Чернігівська обл., Корюківський р-н, місто Корюківка, вул.Костюк Г., будинок 22</t>
  </si>
  <si>
    <t>Україна, 15351, Чернігівська обл., Корюківський р-н, село Сахутівка, ВУЛИЦЯ ШЕВЧЕНКО, будинок 61/А</t>
  </si>
  <si>
    <t>ТОВАРИСТВО З ОБМЕЖЕНОЮ ВІДПОВІДАЛЬНІСТЮ "КИТАЙСЬКО-УКРАЇНСЬКА АГРАРНА КОМПАНІЯ "ФАНДА" (група підприємств )</t>
  </si>
  <si>
    <t>Україна, 15300, Чернігівська обл., Корюківський р-н, місто Корюківка, ВУЛИЦЯ КАРЛА МАРКСА, будинок 89</t>
  </si>
  <si>
    <t>Розведення великої рогатої худоби молочних порід, вирощування зернових культур (крім рису), бобових культур і насіння олійних культур</t>
  </si>
  <si>
    <t>Україна, 15300, Чернігівська обл., Корюківський р-н, місто Корюківка, ВУЛИЦЯ ІНДУСТРІАЛЬНА, будинок 40</t>
  </si>
  <si>
    <t xml:space="preserve">Надання допоміжних послуг у лісовому господарстві </t>
  </si>
  <si>
    <t>Україна, 15300, Чернігівська обл., Корюківський р-н, місто Корюківка, ВУЛИЦЯ ДУДКО, будинок 46</t>
  </si>
  <si>
    <t xml:space="preserve">Лісівництво та інша діяльність у лісовому господарстві </t>
  </si>
  <si>
    <t>15300, г. Корюківка, Чернігівская область,вулиця Дудко, 17</t>
  </si>
  <si>
    <t>Україна, 15300, Чернігівська обл., Корюківський р-н, місто Корюківка, ВУЛ.ІНДУСТРІАЛЬНА, будинок 25</t>
  </si>
  <si>
    <t>(04657)2-67-48</t>
  </si>
  <si>
    <t xml:space="preserve">Виробництво фанери, дерев'яних плит і панелей, шпону </t>
  </si>
  <si>
    <t>Україна, 15323, Чернігівська обл., Корюківський р-н, село Сядрине, ВУЛИЦЯ ГЕНЕРАЛА БІЛОГО, будинок 58</t>
  </si>
  <si>
    <t>Україна, 15342, Чернігівська обл., Корюківський р-н, село Забарівка, ВУЛИЦЯ ГАГАРІНА, будинок 13, квартира 2</t>
  </si>
  <si>
    <t>Вирощування зернових культур (крім рису), бобових культур і насіння олійних культур</t>
  </si>
  <si>
    <t>Населення</t>
  </si>
  <si>
    <t>Працездатне</t>
  </si>
  <si>
    <t>Працюючі</t>
  </si>
  <si>
    <t xml:space="preserve">Померлі </t>
  </si>
  <si>
    <t xml:space="preserve">Брецький </t>
  </si>
  <si>
    <t xml:space="preserve">Науміський </t>
  </si>
  <si>
    <t xml:space="preserve">Олександрівський </t>
  </si>
  <si>
    <t xml:space="preserve">Савинський </t>
  </si>
  <si>
    <t xml:space="preserve">Тютюнницький </t>
  </si>
  <si>
    <t xml:space="preserve">Домашлинський </t>
  </si>
  <si>
    <t>Сядринський</t>
  </si>
  <si>
    <t>Рейментарівка</t>
  </si>
  <si>
    <t>Будянський</t>
  </si>
  <si>
    <t>Хотіївський</t>
  </si>
  <si>
    <t>Забарівський</t>
  </si>
  <si>
    <t>Охрамієвицький</t>
  </si>
  <si>
    <t>Перелюбський</t>
  </si>
  <si>
    <t>Прибинський</t>
  </si>
  <si>
    <t>Рейментарівський</t>
  </si>
  <si>
    <t>Рибинський</t>
  </si>
  <si>
    <t>корюківка</t>
  </si>
  <si>
    <t>Лебіддя</t>
  </si>
  <si>
    <t>Трудовик</t>
  </si>
  <si>
    <t>Бреч</t>
  </si>
  <si>
    <t>Гуринівка</t>
  </si>
  <si>
    <t>Лубенець</t>
  </si>
  <si>
    <t>Нова Гуринівка</t>
  </si>
  <si>
    <t>Озереди</t>
  </si>
  <si>
    <t>Ховдіївка</t>
  </si>
  <si>
    <t>Наумівка</t>
  </si>
  <si>
    <t>Андроники</t>
  </si>
  <si>
    <t>Високе</t>
  </si>
  <si>
    <t>Переділ</t>
  </si>
  <si>
    <t>Спичувате</t>
  </si>
  <si>
    <t>Турівка</t>
  </si>
  <si>
    <t>Савинки</t>
  </si>
  <si>
    <t>Бурківка</t>
  </si>
  <si>
    <t>Олександрівка</t>
  </si>
  <si>
    <t>Верхолісся</t>
  </si>
  <si>
    <t>Піски</t>
  </si>
  <si>
    <t>Домашлин</t>
  </si>
  <si>
    <t>Бешківка</t>
  </si>
  <si>
    <t>Луковець</t>
  </si>
  <si>
    <t>Хотіївка</t>
  </si>
  <si>
    <t>Тютюнниця</t>
  </si>
  <si>
    <t>Кугуки</t>
  </si>
  <si>
    <t>Костючки</t>
  </si>
  <si>
    <t>Самсонівка</t>
  </si>
  <si>
    <t>Сахутівка</t>
  </si>
  <si>
    <t>Сядрине</t>
  </si>
  <si>
    <t>Будище</t>
  </si>
  <si>
    <t>Самотуги</t>
  </si>
  <si>
    <t>Тельне</t>
  </si>
  <si>
    <t>Богдалівка</t>
  </si>
  <si>
    <t>Гутище</t>
  </si>
  <si>
    <t>Довга Гребля</t>
  </si>
  <si>
    <t>Заляддя</t>
  </si>
  <si>
    <t>Олійники</t>
  </si>
  <si>
    <t>Забарівка</t>
  </si>
  <si>
    <t>Воловики</t>
  </si>
  <si>
    <t>Кирилівка</t>
  </si>
  <si>
    <t>Нова Буда</t>
  </si>
  <si>
    <t>Буда</t>
  </si>
  <si>
    <t>Шишка</t>
  </si>
  <si>
    <t>Соснівка</t>
  </si>
  <si>
    <t>Маховики</t>
  </si>
  <si>
    <t>Петрова Слобода</t>
  </si>
  <si>
    <t>Охрамієвичі</t>
  </si>
  <si>
    <t>Лупасове</t>
  </si>
  <si>
    <t>Романівська Буда</t>
  </si>
  <si>
    <t>Перелюб</t>
  </si>
  <si>
    <t>Баляси</t>
  </si>
  <si>
    <t>Білошицька Слобода</t>
  </si>
  <si>
    <t>Майбутнє</t>
  </si>
  <si>
    <t>Прибинь</t>
  </si>
  <si>
    <t>Костянтинівка</t>
  </si>
  <si>
    <t>Рудня</t>
  </si>
  <si>
    <t>Шишківка</t>
  </si>
  <si>
    <t>Рибинськ</t>
  </si>
  <si>
    <t>Журавлева Буда</t>
  </si>
  <si>
    <t>Лісове</t>
  </si>
  <si>
    <t>Новоселівка</t>
  </si>
  <si>
    <t>Парастовське</t>
  </si>
  <si>
    <t>Стопилка</t>
  </si>
  <si>
    <t>Голубівщина</t>
  </si>
  <si>
    <t>м. Корюківка</t>
  </si>
  <si>
    <t>ГРИГОР’ЄВ Ігор Олександрович</t>
  </si>
  <si>
    <t>с.Наумівка, вул.Шевченка,91</t>
  </si>
  <si>
    <t>(04657)2-44-18</t>
  </si>
  <si>
    <t>naumovk@i.ua</t>
  </si>
  <si>
    <t>с.Наумівка, вул.Шевченка,92</t>
  </si>
  <si>
    <t>с.Наумівка, вул.Шевченка,93</t>
  </si>
  <si>
    <t>с.Наумівка, вул.Шевченка,94</t>
  </si>
  <si>
    <t>с.Наумівка, вул.Шевченка,95</t>
  </si>
  <si>
    <t>с.Наумівка, вул.Шевченка,96</t>
  </si>
  <si>
    <t>(04657)2-44-19</t>
  </si>
  <si>
    <t>(04657)2-44-20</t>
  </si>
  <si>
    <t>(04657)2-44-21</t>
  </si>
  <si>
    <t>(04657)2-44-22</t>
  </si>
  <si>
    <t>(04657)2-44-23</t>
  </si>
  <si>
    <t>Площа населених пунктів</t>
  </si>
  <si>
    <t>Площа,га</t>
  </si>
  <si>
    <t>ГОНЧАРЕНКО Ірина Василівна</t>
  </si>
  <si>
    <t>с.Бреч, вул.Шкільна,9</t>
  </si>
  <si>
    <t>brech-rada@ukr.net</t>
  </si>
  <si>
    <t>с.Бреч, вул.Шкільна,10</t>
  </si>
  <si>
    <t>с.Бреч, вул.Шкільна,11</t>
  </si>
  <si>
    <t>с.Бреч, вул.Шкільна,12</t>
  </si>
  <si>
    <t>с.Бреч, вул.Шкільна,13</t>
  </si>
  <si>
    <t>с.Бреч, вул.Шкільна,14</t>
  </si>
  <si>
    <t>(04657)2-67-49</t>
  </si>
  <si>
    <t>(04657)2-67-50</t>
  </si>
  <si>
    <t>(04657)2-67-51</t>
  </si>
  <si>
    <t>(04657)2-67-52</t>
  </si>
  <si>
    <t>(04657)2-67-53</t>
  </si>
  <si>
    <t>ЛІСЕНИЙ Віктор Миколайович</t>
  </si>
  <si>
    <t>с.Савинки, вул.Лесі Українки,2</t>
  </si>
  <si>
    <t>(04657)2-66-42</t>
  </si>
  <si>
    <t>ssavinki@gmail.com</t>
  </si>
  <si>
    <t>с.Савинки, вул.Лесі Українки,3</t>
  </si>
  <si>
    <t>(04657)2-66-43</t>
  </si>
  <si>
    <t>РЕДІН Антон Леонідович</t>
  </si>
  <si>
    <t>с.Олександрівка, вул.Центральна,111</t>
  </si>
  <si>
    <t>(04657)2-64-60</t>
  </si>
  <si>
    <t>oleksandrivska.s.r.15352@ukr.net</t>
  </si>
  <si>
    <t>с.Олександрівка, вул.Центральна,112</t>
  </si>
  <si>
    <t>с.Олександрівка, вул.Центральна,113</t>
  </si>
  <si>
    <t>ЄГУНОВА
Алла Іванівна</t>
  </si>
  <si>
    <t>с.Домашлин, вул.Молодіжна,22</t>
  </si>
  <si>
    <t>(04657)2-72-38</t>
  </si>
  <si>
    <t>dom-rada@i.ua</t>
  </si>
  <si>
    <t>с.Домашлин, вул.Молодіжна,23</t>
  </si>
  <si>
    <t>(04657)2-72-39</t>
  </si>
  <si>
    <t>с.Домашлин, вул.Молодіжна,24</t>
  </si>
  <si>
    <t>(04657)2-72-40</t>
  </si>
  <si>
    <t>ПИЛИПЕНКО Раїса Григорівна</t>
  </si>
  <si>
    <t>с.Хотіївка, вул.Довженка,9</t>
  </si>
  <si>
    <t>(04657)2-66-61</t>
  </si>
  <si>
    <t>hot.okrug@gmail.com</t>
  </si>
  <si>
    <t>КУЧЕРЕНКО
Леонід Анатолійович</t>
  </si>
  <si>
    <t>с.Тютюнниця, вул.Богдана Хмельницького,56</t>
  </si>
  <si>
    <t>с.Тютюнниця, вул.Богдана Хмельницького,57</t>
  </si>
  <si>
    <t>с.Тютюнниця, вул.Богдана Хмельницького,58</t>
  </si>
  <si>
    <t>с.Тютюнниця, вул.Богдана Хмельницького,59</t>
  </si>
  <si>
    <t>с.Тютюнниця, вул.Богдана Хмельницького,60</t>
  </si>
  <si>
    <t>(04657)2-74-34</t>
  </si>
  <si>
    <t>(04657)2-74-35</t>
  </si>
  <si>
    <t>(04657)2-74-36</t>
  </si>
  <si>
    <t>(04657)2-74-37</t>
  </si>
  <si>
    <t>(04657)2-74-38</t>
  </si>
  <si>
    <t>tytyn.selsovet@ukr.net</t>
  </si>
  <si>
    <t>КРАВЧЕНКО
Олена Василівна</t>
  </si>
  <si>
    <t>с.Сядрине, вул.Генерала Білого,54</t>
  </si>
  <si>
    <t>с.Сядрине, вул.Генерала Білого,55</t>
  </si>
  <si>
    <t>с.Сядрине, вул.Генерала Білого,56</t>
  </si>
  <si>
    <t>с.Сядрине, вул.Генерала Білого,57</t>
  </si>
  <si>
    <t>(04657)2-76-25</t>
  </si>
  <si>
    <t>silrada-syadrine@ukr.net</t>
  </si>
  <si>
    <t>ЮДЕНКО
Наталія Миколаївна</t>
  </si>
  <si>
    <t>с.Рейментарівка, вул.Шевченка,6</t>
  </si>
  <si>
    <t>(04657)2-53-16</t>
  </si>
  <si>
    <t>rejmentarivka@ukr.net </t>
  </si>
  <si>
    <t>с.Рейментарівка, вул.Шевченка,7</t>
  </si>
  <si>
    <t>(04657)2-53-17</t>
  </si>
  <si>
    <t>с.Рейментарівка, вул.Шевченка,8</t>
  </si>
  <si>
    <t>(04657)2-53-18</t>
  </si>
  <si>
    <t>с.Рейментарівка, вул.Шевченка,9</t>
  </si>
  <si>
    <t>(04657)2-53-19</t>
  </si>
  <si>
    <t>с.Рейментарівка, вул.Шевченка,10</t>
  </si>
  <si>
    <t>(04657)2-53-20</t>
  </si>
  <si>
    <t>с.Рейментарівка, вул.Шевченка,11</t>
  </si>
  <si>
    <t>(04657)2-53-21</t>
  </si>
  <si>
    <t>КОЗЕЛ
Володимир Іванович</t>
  </si>
  <si>
    <t>с.Забарівка, вул.Гагаріна,29</t>
  </si>
  <si>
    <t>(04657)2-63-35</t>
  </si>
  <si>
    <t>zabarivka.starostat@gmail.com</t>
  </si>
  <si>
    <t>с.Забарівка, вул.Гагаріна,30</t>
  </si>
  <si>
    <t>(04657)2-63-36</t>
  </si>
  <si>
    <t>с.Забарівка, вул.Гагаріна,31</t>
  </si>
  <si>
    <t>(04657)2-63-37</t>
  </si>
  <si>
    <t>с.Забарівка, вул.Гагаріна,32</t>
  </si>
  <si>
    <t>(04657)2-63-38</t>
  </si>
  <si>
    <t>АПОЛОН
Юрій Андрійович</t>
  </si>
  <si>
    <t>с.Буда, вул.Центральна,7</t>
  </si>
  <si>
    <t>(04657)2-43-33</t>
  </si>
  <si>
    <t>buda-rada@ukr.net</t>
  </si>
  <si>
    <t>с.Буда, вул.Центральна,8</t>
  </si>
  <si>
    <t>(04657)2-43-34</t>
  </si>
  <si>
    <t>с.Буда, вул.Центральна,9</t>
  </si>
  <si>
    <t>(04657)2-43-35</t>
  </si>
  <si>
    <t>с.Буда, вул.Центральна,10</t>
  </si>
  <si>
    <t>(04657)2-43-36</t>
  </si>
  <si>
    <t>с.Буда, вул.Центральна,11</t>
  </si>
  <si>
    <t>(04657)2-43-37</t>
  </si>
  <si>
    <t>Україна, 15320, Чернігівська обл., Корюківський р-н, село Білошицька Слобода, ВУЛИЦЯ ШЕВЧЕНКА, будинок 10</t>
  </si>
  <si>
    <t>Україна, 14000, Чернігівська обл., місто Чернігів, ВУЛИЦЯ ПУШКІНА, будинок 16</t>
  </si>
  <si>
    <t>Україна, 14000, Чернігівська обл., місто Чернігів, ВУЛИЦЯ БУЛЬВАРНА, 6</t>
  </si>
  <si>
    <t>Україна, 15300, Чернігівська обл., Корюківський р-н, місто Корюківка, ВУЛИЦЯ ШЕВЧЕНКА, будинок 101</t>
  </si>
  <si>
    <t xml:space="preserve">Діяльність лікарняних закладів </t>
  </si>
  <si>
    <t>Залізнична станція Конотопської дирекції Південно-західної залізниці, кінцева на тупиковій лінії Низківка—Корюківка. Рік заснування: 1883. Використовується для перевезення вантажів АТ «СЛОВ'ЯНСЬКІ ШПАЛЕРИ-КФТП».</t>
  </si>
  <si>
    <t>Мапа ключових автодоріг та залізничих шляхів (пунктирна лінія - ж/д сполучення)</t>
  </si>
  <si>
    <t>станція Корюківка</t>
  </si>
  <si>
    <t>Траса регіонального значення: Р-83 Славутич – Любеч – Ріпки – /М-01/ – Городня – /Н-28/ – Сновськ – Корюківка – Семенівка – Костобобрів – Чайкине – /Н-27/</t>
  </si>
  <si>
    <t>Автостанції відсутні</t>
  </si>
  <si>
    <t>4000 КВт</t>
  </si>
  <si>
    <t>ВІДСУТНІ</t>
  </si>
  <si>
    <t>Корюківський ДНЗ №1 “Дельфін”</t>
  </si>
  <si>
    <t>Корюківський ДНЗ №4 “Веселка”</t>
  </si>
  <si>
    <t xml:space="preserve"> Наумівський ДНЗ “Сонечко”</t>
  </si>
  <si>
    <t>Сядринський ДНЗ “Барвінок”</t>
  </si>
  <si>
    <t>Олександрівський ДНЗ “Малятко”</t>
  </si>
  <si>
    <t>Перелюбський ДНЗ “Пролісок”</t>
  </si>
  <si>
    <t>с. Наумівка</t>
  </si>
  <si>
    <t>с. Сядрино</t>
  </si>
  <si>
    <t>с. Олександрівка</t>
  </si>
  <si>
    <t>с. Перелюб</t>
  </si>
  <si>
    <t>Корюківська гімназія</t>
  </si>
  <si>
    <t>Корюківська ЗОШ І-ІІІ ст. №1</t>
  </si>
  <si>
    <t>Корюківська ЗОШ І-ІІІ ст. №4</t>
  </si>
  <si>
    <t>Корюківська ЗОШ І ст. №2</t>
  </si>
  <si>
    <t xml:space="preserve">Наумівська ЗОШ І-ІІІ ст. </t>
  </si>
  <si>
    <t xml:space="preserve">Сядринська ЗОШ І-ІІІ ст. </t>
  </si>
  <si>
    <t xml:space="preserve">Савинківська ЗОШ І-ІІІ ст. </t>
  </si>
  <si>
    <t xml:space="preserve"> Олександрівська ЗОШ І-ІІІ ст. </t>
  </si>
  <si>
    <t xml:space="preserve">Перелюбська ЗОШ І-ІІІ ст. </t>
  </si>
  <si>
    <t xml:space="preserve">Забарівська ЗОШ І-ІІ ст. </t>
  </si>
  <si>
    <t xml:space="preserve">Прибинська ЗОШ І-ІІ ст. </t>
  </si>
  <si>
    <t xml:space="preserve">Охрамієвицька ЗОШ І-ІІ ст. </t>
  </si>
  <si>
    <t xml:space="preserve">Білошицькослобідська ЗОШ І-ІІ ст. </t>
  </si>
  <si>
    <t>с. Савинки</t>
  </si>
  <si>
    <t>с. Забарівка</t>
  </si>
  <si>
    <t>с. Прибинь</t>
  </si>
  <si>
    <t>с. Охрамієвичі</t>
  </si>
  <si>
    <t>с.Білошицька Слобода</t>
  </si>
  <si>
    <t>Відсутні</t>
  </si>
  <si>
    <t>Малокомплектність.</t>
  </si>
  <si>
    <t>КНП (Комунальне некомерційне підприєство) «Корюківська центральна районна лікарня» - надання вторинної медичної допомоги;</t>
  </si>
  <si>
    <t xml:space="preserve">ПАТ « Укртелеком» </t>
  </si>
  <si>
    <t>ПАТ "ВФ Україна"</t>
  </si>
  <si>
    <t>ТОВ "Лайфселл"</t>
  </si>
  <si>
    <t>ПАТ "Київстар"</t>
  </si>
  <si>
    <t>ТОВ "Інтертелеком"</t>
  </si>
  <si>
    <t xml:space="preserve">вільний доступ до будь-яких змі за допомогою інтернет зв'зку </t>
  </si>
  <si>
    <t>вул. Вокзальна, 8-А у м. Корюківка</t>
  </si>
  <si>
    <t>вул. Зарічна, 10, Корюківка</t>
  </si>
  <si>
    <t>вул. Шевченка, 58, м. Корюківка</t>
  </si>
  <si>
    <t>Загальна площа водойм в ТГ, га</t>
  </si>
  <si>
    <t xml:space="preserve">063 889 57 99 - Рябець Роман - контактна особа з питань співпраці з DOBRE
</t>
  </si>
  <si>
    <t>Корюківська міська молодіжна громадська організація «Альтернатива»</t>
  </si>
  <si>
    <t>https://uk-ua.facebook.com/groups/191041604398930/</t>
  </si>
  <si>
    <t>Оніщук Володимир Леонідович</t>
  </si>
  <si>
    <t>займається розвитком молодіжних проектів та організовує цікаве, змістовне дозвілля молоді міста, району, проводить акції у сусідніх районах</t>
  </si>
  <si>
    <t>Районна громадська організація «Корюківська козача січ»</t>
  </si>
  <si>
    <t>Коротков Святослав Анатолійович</t>
  </si>
  <si>
    <t>працює у сфері турботи про ветеранів, організовує дозвілля людей похилого віку, захист прав та інтересів учасників АТО/ООС та їх сімей</t>
  </si>
  <si>
    <t>поширення традицій козацтва серед мешканців Корюківського району</t>
  </si>
  <si>
    <t>Громадська організація «Спортивний клуб «Сила»</t>
  </si>
  <si>
    <t>Папін Михайло Олександрович</t>
  </si>
  <si>
    <t xml:space="preserve">займається популяризацією спортивного дозвілля молоді (секції з боксу) </t>
  </si>
  <si>
    <t>Товариство мисливців і рибалок</t>
  </si>
  <si>
    <t>ГАВРЮШ ВОЛОДИМИР ЄВГЕНІЙОВИЧ</t>
  </si>
  <si>
    <t xml:space="preserve">Створена мисливцями та рибалками любителями, основним завданням якої є охорона фауни від браконьєрства. </t>
  </si>
  <si>
    <t>Громадська організація «Корюківська сотня»</t>
  </si>
  <si>
    <t>Карасьов Юрій Валентинович</t>
  </si>
  <si>
    <t xml:space="preserve">активні учасники міських заходів, поширюють традиції козацтва </t>
  </si>
  <si>
    <t>Корюківська районна організація ветеранів України</t>
  </si>
  <si>
    <t>Милейко Сергій Олександрович</t>
  </si>
  <si>
    <t>МИСНИК Віктор Дмитрович</t>
  </si>
  <si>
    <t>с.Охрамієвичі, вул.Перемоги, 25А</t>
  </si>
  <si>
    <t>(04657)2-75-24</t>
  </si>
  <si>
    <t>(04657)2-75-25</t>
  </si>
  <si>
    <t>(04657)2-75-26</t>
  </si>
  <si>
    <t>misnikVD@i.ua</t>
  </si>
  <si>
    <t>ЦИКЛАУРІ
Юрій Муссович</t>
  </si>
  <si>
    <t>с.Перелюб, вул.Центральна, 19</t>
  </si>
  <si>
    <t>с.Перелюб, вул.Центральна, 20</t>
  </si>
  <si>
    <t>с.Перелюб, вул.Центральна, 21</t>
  </si>
  <si>
    <t>с.Перелюб, вул.Центральна, 22</t>
  </si>
  <si>
    <t>(04657)2-41-44</t>
  </si>
  <si>
    <t>(04657)2-41-45</t>
  </si>
  <si>
    <t>(04657)2-41-46</t>
  </si>
  <si>
    <t>(04657)2-41-47</t>
  </si>
  <si>
    <t>perelyub.rada@i.ua</t>
  </si>
  <si>
    <t>РЯБЕЦЬ
Петро Олександрович</t>
  </si>
  <si>
    <t>с.Прибинь, вул.Гагаріна, 2</t>
  </si>
  <si>
    <t>с.Прибинь, вул.Гагаріна, 3</t>
  </si>
  <si>
    <t>с.Прибинь, вул.Гагаріна, 4</t>
  </si>
  <si>
    <t>с.Прибинь, вул.Гагаріна, 5</t>
  </si>
  <si>
    <t>(04657)2-41-74</t>
  </si>
  <si>
    <t>(04657)2-41-75</t>
  </si>
  <si>
    <t>(04657)2-41-76</t>
  </si>
  <si>
    <t>(04657)2-41-77</t>
  </si>
  <si>
    <t>prybyn.silrada@ukr.net</t>
  </si>
  <si>
    <t>ПОМАЗ
Геннадій Олексійович</t>
  </si>
  <si>
    <t>с.Рибинськ, вул.Зелена, 37</t>
  </si>
  <si>
    <t>с.Рибинськ, вул.Зелена, 38</t>
  </si>
  <si>
    <t>с.Рибинськ, вул.Зелена, 39</t>
  </si>
  <si>
    <t>с.Рибинськ, вул.Зелена, 40</t>
  </si>
  <si>
    <t>(04657)2-52-17</t>
  </si>
  <si>
    <t>(04657)2-52-18</t>
  </si>
  <si>
    <t>(04657)2-52-19</t>
  </si>
  <si>
    <t>(04657)2-52-20</t>
  </si>
  <si>
    <t>ribinsk_st_okrug@ukr.net</t>
  </si>
  <si>
    <t>с.Рибинськ, вул.Зелена, 41</t>
  </si>
  <si>
    <t>(04657)2-52-21</t>
  </si>
  <si>
    <t>с.Рибинськ, вул.Зелена, 42</t>
  </si>
  <si>
    <t>(04657)2-52-22</t>
  </si>
  <si>
    <t>с.Рибинськ, вул.Зелена, 43</t>
  </si>
  <si>
    <t>(04657)2-52-23</t>
  </si>
  <si>
    <t> (04657) 21476</t>
  </si>
  <si>
    <t>м. Корюківка, вул. Бульварна, 6</t>
  </si>
  <si>
    <t>м. Корюківка, вул. Бульварна, 7</t>
  </si>
  <si>
    <t>м. Корюківка, вул. Бульварна, 8</t>
  </si>
  <si>
    <t>Вода якісна . Відповідає вимогам ДСТУ 7525:2014</t>
  </si>
  <si>
    <t>три станції перекачки стоків загальною потужністю 400 м3 год.</t>
  </si>
  <si>
    <t>15, 5</t>
  </si>
  <si>
    <t>Люди</t>
  </si>
  <si>
    <t>Ліси</t>
  </si>
  <si>
    <t>Аварійні -18,4%</t>
  </si>
  <si>
    <t>Аварійні - 5,2%</t>
  </si>
  <si>
    <t xml:space="preserve">Об'єм водопостачання в ТГ річний,  тис. м³, </t>
  </si>
  <si>
    <t>Аварійні - 16%</t>
  </si>
  <si>
    <t>Екологія</t>
  </si>
  <si>
    <t>Робочі місця</t>
  </si>
  <si>
    <t>Основою економічної діяльності громади є лісове господарство, деревообробка, виробництво виробів з деревини, торгівля.</t>
  </si>
  <si>
    <t>Стратегія подальшого розвитку територіальної громади направлена на створення зручних для життя та роботи умов в громаді, сторення сприятливого середовища для навчання та розвитку мешканців громади, збереження економічного та
трудового потенціалу громади.Модернізація інфраструктури шромади та підвищення безпеки життєдіяльності.Створення сучасного освітнього та культурного простору, де жителі громади матимуть модливість всебічного гармонійного розвитку. Створення умов для розвитку рекреаційного та туристичного потенціалу територій громади. Впровадження культури поводження зі сміттям, запровадження передових технологій поводження зі сміттям, його сортування та переробкою.</t>
  </si>
  <si>
    <t>1.1.1. Оновлення мереж водо- та теплопостачання</t>
  </si>
  <si>
    <t xml:space="preserve">1.1.2. Розвиток транспортної інфраструктури та зв’язку </t>
  </si>
  <si>
    <t xml:space="preserve">1.1.3. Покращення стану вуличного освітлення </t>
  </si>
  <si>
    <t xml:space="preserve">1.1.4. Створення безбар’єрного середовища </t>
  </si>
  <si>
    <t>1.2.1. Забезпечення статусу адміністративного центру району в
новому адміністративно-територіальному устрої</t>
  </si>
  <si>
    <t>1.2.2. Завершення процесу об’єднання громади</t>
  </si>
  <si>
    <t>1.2.3. Підтримка реалізації місцевих громадських ініціатив</t>
  </si>
  <si>
    <t>1.2. Розвиток системи
управління громадою</t>
  </si>
  <si>
    <t xml:space="preserve">1.3.1. Формування культури і умов для роздільного збору
вторинної сировини та переробки фракцій
</t>
  </si>
  <si>
    <t>1.3.2. Раціональне використання водних та лісових ресурсів</t>
  </si>
  <si>
    <t xml:space="preserve">1.3. Підвищення безпеки життєдіяльності
</t>
  </si>
  <si>
    <t>1..3.1</t>
  </si>
  <si>
    <t>1..3.2</t>
  </si>
  <si>
    <t>1.1. Модернізація
інфраструктури громади</t>
  </si>
  <si>
    <t>2.1.1. Створення об’єктів спортивної інфраструктури</t>
  </si>
  <si>
    <t xml:space="preserve">2.1.2. Популяризація здорового способу життя </t>
  </si>
  <si>
    <t>2..1.1</t>
  </si>
  <si>
    <t>2..1.2</t>
  </si>
  <si>
    <t xml:space="preserve">2.1. Формування сучасного
освітнього та спортивного
простору
</t>
  </si>
  <si>
    <t>2.2.1. Реформування системи охороні здоров’я в громаді</t>
  </si>
  <si>
    <t>2.2.2. Підтримка соціально вразливих груп населення</t>
  </si>
  <si>
    <t>2.2. Надання якісних медичних
та соціальних послуг</t>
  </si>
  <si>
    <t>2..2.1</t>
  </si>
  <si>
    <t>2..2.2</t>
  </si>
  <si>
    <t>2.3.1. Створення сучасного музейного простору</t>
  </si>
  <si>
    <t>2.3.2. Модернізація технічної бази культурних закладів громади</t>
  </si>
  <si>
    <t>2.3.3. Забезпечення можливостей для самовираження мешканців</t>
  </si>
  <si>
    <t>м. Корюківка, вул. Шевченка, 101</t>
  </si>
  <si>
    <t>240 ліжок / 600 відвідувань за зміну</t>
  </si>
  <si>
    <t>2.3.4. Популяризація місцевої культурної спадщини</t>
  </si>
  <si>
    <t>2..3.1</t>
  </si>
  <si>
    <t>2..3.2</t>
  </si>
  <si>
    <t>2..3.3</t>
  </si>
  <si>
    <t>2..3.4</t>
  </si>
  <si>
    <t xml:space="preserve">2.3. Створення умов для
культурного розвитку
мешканців громади
</t>
  </si>
  <si>
    <t>2.4. Створення умов для
якісного дозвілля всіх вікових
категорій населення</t>
  </si>
  <si>
    <t>2.4.1. Забезпечення можливостей для змістовного дозвілля дітей
та батьків, молоді, людей старшого віку</t>
  </si>
  <si>
    <t>2.4.2. Розвиток мережі громадського харчування</t>
  </si>
  <si>
    <t>2..4.1</t>
  </si>
  <si>
    <t>2..4.2</t>
  </si>
  <si>
    <t>3.1.1. Розвиток інфраструктури підтримки малого та середнього
підприємництва</t>
  </si>
  <si>
    <t>3.1.2. Полегшення доступу до фінансових ресурсів для суб’єктів
малого та середнього підприємництва</t>
  </si>
  <si>
    <t xml:space="preserve">3.1.3. Підтримка розширення традиційних виробництв та
створення старт-апів
</t>
  </si>
  <si>
    <t>2.3.</t>
  </si>
  <si>
    <t>2.4.</t>
  </si>
  <si>
    <t xml:space="preserve">3.1. Створення нових робочих
місць, зниження рівня
безробіття, зменшення відтоку
працездатного населення
</t>
  </si>
  <si>
    <t>3.1.1.</t>
  </si>
  <si>
    <t>3.1.3.</t>
  </si>
  <si>
    <t>3.1.2.</t>
  </si>
  <si>
    <t>3.1.</t>
  </si>
  <si>
    <t>3.2. Посилення туристичного
сектору економіки</t>
  </si>
  <si>
    <t xml:space="preserve">3.2.1. Створення та просування бренду громади </t>
  </si>
  <si>
    <t>3.2.2. Покращення естетики населених пунктів громади</t>
  </si>
  <si>
    <t>3.2.3. Стимулювання появи нових туристичних продуктів</t>
  </si>
  <si>
    <t>3.2.1.</t>
  </si>
  <si>
    <t>3.2.2.</t>
  </si>
  <si>
    <t>3.2.3.</t>
  </si>
  <si>
    <t>3.2.</t>
  </si>
  <si>
    <t xml:space="preserve">2. Забезпечення
всебічного
гармонійного
розвитку
мешканців
громади
</t>
  </si>
  <si>
    <t xml:space="preserve">3. Збереження
економічного та
трудового
потенціалу
громади
</t>
  </si>
  <si>
    <t xml:space="preserve">1. Створення
середовища,
комфортного
для проживання
людей
</t>
  </si>
  <si>
    <t>1.1.1.</t>
  </si>
  <si>
    <t>1.1.2.</t>
  </si>
  <si>
    <t>1.1.3.</t>
  </si>
  <si>
    <t>1.1.4.</t>
  </si>
  <si>
    <t>1.2.1.</t>
  </si>
  <si>
    <t>1.2.3.</t>
  </si>
  <si>
    <t>1.2.2.</t>
  </si>
  <si>
    <t xml:space="preserve">Віддалене географічне розташування від центру країни
</t>
  </si>
  <si>
    <t>Грунти в основному дерново-підзолисті та дернові, незначна кількість чорноземів.</t>
  </si>
  <si>
    <t xml:space="preserve">Низькокваліфіковані кадри, недостатність
фахівців робітничих та вузькоспеціалізованих
спеціальностей
</t>
  </si>
  <si>
    <t>Забруднення природних ресурсів,
нераціональне використання земель</t>
  </si>
  <si>
    <t>Достатня забезпеченість дітей доступом до повної загальної середньої освіти</t>
  </si>
  <si>
    <t>Низький рівень інноваційно-інвестиційної діяльності громади</t>
  </si>
  <si>
    <t>Неповернення молодих людей, які отримали вищу освіту, назад в громаду</t>
  </si>
  <si>
    <t>Працюючі очисні споруди в центрі ОТГ</t>
  </si>
  <si>
    <t>Наявність забруднених територій внаслідок аварії ЧАЕС</t>
  </si>
  <si>
    <t>Втрата родючості грунтів через інтенсивне використання</t>
  </si>
  <si>
    <t>Ріст середньорічної температури повітря</t>
  </si>
  <si>
    <t>Стихійні звалища</t>
  </si>
  <si>
    <t>Потреба у впроваджені технологій для сортування, переробки та захоронення ТПВ</t>
  </si>
  <si>
    <t>Висока лісистість територій</t>
  </si>
  <si>
    <t>Наявність станції оцінки якості повітря в м. Корюківці</t>
  </si>
  <si>
    <t>Наявність закладів позашкільної та дошкільної освіти</t>
  </si>
  <si>
    <t>Значні запаси деревини</t>
  </si>
  <si>
    <t>Відсутність покладів викопних природних ресурсів</t>
  </si>
  <si>
    <t> 54565780</t>
  </si>
  <si>
    <t>62145199 </t>
  </si>
  <si>
    <t> 58874910 </t>
  </si>
  <si>
    <t>Спожито, кВтг</t>
  </si>
  <si>
    <t>Обсяг поточної каналізаційної системи в ТГ</t>
  </si>
  <si>
    <t>День міста, День молоді, День незалежності, Заходи до Дня пам’яті та примирення, 8 березня, Новорічні свята, концертні програми місцевих та запрошених артистів та.ін.</t>
  </si>
  <si>
    <t>Роковини Корюківської трагедії, Голодомору, воєнних подій різних періодів і т.д. 3 Корюківська школа мистецтв ім. О.С. Корнієвського Корюківської міської ради 230 Звітні</t>
  </si>
  <si>
    <t>бл. 400 осіб</t>
  </si>
  <si>
    <t>бл. 100 осіб</t>
  </si>
  <si>
    <t>Звітні концерти, ювілейні дати</t>
  </si>
  <si>
    <t>День села, День незалежності, заходи до Дня пам’яті та примирення, 8 березня, Новорічні свята та ін.</t>
  </si>
  <si>
    <t>Брецький сільський клуб Корюківської міської ради</t>
  </si>
  <si>
    <t>Будянський сільський клуб Корюківської міської ради</t>
  </si>
  <si>
    <t>Тютюнницький сільський клуб</t>
  </si>
  <si>
    <t>Готель  «Полісся». м. Корюківка, вул. Шевченка, 58</t>
  </si>
  <si>
    <t>Готель «Теремок». м. Корюківка, вул. Предзаводська 3</t>
  </si>
  <si>
    <t>ТОВ «ПГ Бреч»</t>
  </si>
  <si>
    <t>50-70</t>
  </si>
  <si>
    <t>Корюківка, вул. Т. Шевченка, 72</t>
  </si>
  <si>
    <t>(04655) 2-75-45</t>
  </si>
  <si>
    <t>(094) 50-50-750</t>
  </si>
  <si>
    <t>м. Корюківка, вул. Передзаводська, 16</t>
  </si>
  <si>
    <t>0 800 400 111</t>
  </si>
  <si>
    <t>04061760</t>
  </si>
  <si>
    <t>Корюківська ТГ знаходиться на півночі України в Корюківському районі Чернігівській області в межах Чернігівського Полісся на кордоні з Російською Федерацією. Територія громади розташована на Придніпровській низовині. Поверхня більшої частини –
низовинна плоска зандрова рівнинна; східної – хвиляста і горбисто-хвиляста моренно-зандрова рівнинна. Поширені прохідні долини, блюдця, западини, у східній частині є карстові форми рельєфу.
Адміністративний центр громади – місто Корюківка, розташоване в північній
частині Чернігівської області у верхів’ї р. Бреч (ліва притока Снову). Площа міста – 20,1 км². Чисельність населення – 12813 чол. Відстань до обласного центру автомобільним шляхом – 99 км. Координати міста: 51° 46' 22'' пн. ш.; 32° 16'
23'' сх. д. Висота над рівнем моря — 133 м. Територією ОТГ протікають річки Бречиця, Ревна, Слот, Снов, Турчанка, Убідь, які впадають в р. Бреч. Усі річки належать до Дніпровського басейну. Ґрунти представлені, переважно, дерново-підзолистими оглеєними, дерновими і дерново-підзолистими, а також торфово-болотними ґрунтами. Середній бал ґрунтового покриву оцінюється в 34 б. Площа с/г земель складає 55522,7378 га. Надра небагаті мінерально-сировинними ресурсами. Основними видами корисних копалин громади є поклади глини, піску та торфу. Площа лісів громади 47184,6795 га.</t>
  </si>
  <si>
    <t>Кількість працюючих</t>
  </si>
  <si>
    <t>Домашлинський сільський клуб</t>
  </si>
  <si>
    <t>День села, День незалежності, заходи до Дня пам’яті та примирення, 8 березня</t>
  </si>
  <si>
    <t xml:space="preserve">Корюківський історичний музей </t>
  </si>
  <si>
    <t xml:space="preserve">Корюківська школа мистецтв ім. О.С. Корнієвського </t>
  </si>
  <si>
    <t xml:space="preserve">Забарівський сільський будинок культури </t>
  </si>
  <si>
    <t>Петровослобідський сільський клуб</t>
  </si>
  <si>
    <t>Олександрівський будинок кульутри</t>
  </si>
  <si>
    <t xml:space="preserve">Сахутівський сільський клуб </t>
  </si>
  <si>
    <t>Савинківський будинок кульутри</t>
  </si>
  <si>
    <t>Сядринський сільський будинок культури</t>
  </si>
  <si>
    <t>Білошицькослобідський будинок культури</t>
  </si>
  <si>
    <t>Рибинський будинок культури</t>
  </si>
  <si>
    <t>Охрамієвицький будинок культури</t>
  </si>
  <si>
    <t>Перелюбський будинок культури</t>
  </si>
  <si>
    <t>Прибинський будинок культури</t>
  </si>
  <si>
    <t>Шишківський сільський клуб</t>
  </si>
  <si>
    <t xml:space="preserve">Корюківський міський будинок культури </t>
  </si>
  <si>
    <t>Хотіївський сільський клуб</t>
  </si>
  <si>
    <t xml:space="preserve">Рейментарівський сільський клуб </t>
  </si>
  <si>
    <t xml:space="preserve">Наумівський Будинок народних традицій і дозвілля </t>
  </si>
  <si>
    <t>на 01.01.2019</t>
  </si>
  <si>
    <t>на 01.01.2018</t>
  </si>
  <si>
    <t>Зроблений запит до ГУ статистики в Чернігівській області відповідь поки не отримали</t>
  </si>
  <si>
    <t xml:space="preserve">Статево-віковий розподіл безроботних (частки по кожній групі) </t>
  </si>
  <si>
    <t>Станція Низківка в с. Забарівка</t>
  </si>
  <si>
    <t>Дані відсутні</t>
  </si>
  <si>
    <t>Комунальне некомерційне підприєство «Корюківська центральна районна лікарня»</t>
  </si>
  <si>
    <t>Стоматологічного відділення КНП «Корюківська центральна районна лікарня»</t>
  </si>
  <si>
    <t>Корюківська міська амбулатрія</t>
  </si>
  <si>
    <t>Холминська селищна амбулаторія</t>
  </si>
  <si>
    <t>Наумівська сільська амбулаторія</t>
  </si>
  <si>
    <t>Сядринська сільська лікарська амбулаторія загальної практики - сімейної медицини</t>
  </si>
  <si>
    <t>Білошицько-Слобідський фельдшерний пункт</t>
  </si>
  <si>
    <t>Домашлинський</t>
  </si>
  <si>
    <t xml:space="preserve">Будянський </t>
  </si>
  <si>
    <t>фельдшерський пункт</t>
  </si>
  <si>
    <t>Жуклянський</t>
  </si>
  <si>
    <t>Тютюнницький</t>
  </si>
  <si>
    <t>Шишківський</t>
  </si>
  <si>
    <t>Корюківська районна державна лікарня ветеринарної медицини</t>
  </si>
  <si>
    <t>Відділення №1 Нова Пошта м .Корюківка</t>
  </si>
  <si>
    <t>Десять віділеннь Укрпошти по громаді</t>
  </si>
  <si>
    <t>Офіційна сторінка Корюківської міської ради в Facebook --  https://www.facebook.com/koryukivka.misto/</t>
  </si>
  <si>
    <t>Офіційний веб- сайт Корюківської міської ради - http://koryukivka-rada.gov.ua/</t>
  </si>
  <si>
    <t>Нотаріуси</t>
  </si>
  <si>
    <t>Послуги з проживання:</t>
  </si>
  <si>
    <t>Готель  «Полісся». м. Корюківка</t>
  </si>
  <si>
    <t>Готель «Теремок». м. Корюківка</t>
  </si>
  <si>
    <t>ТОВ «ПГ Бреч», с. Бреч</t>
  </si>
  <si>
    <t>8.</t>
  </si>
  <si>
    <t>Соціальні послуги:</t>
  </si>
  <si>
    <t>Корюківської районної ради ветеранів, м. Корюківка</t>
  </si>
  <si>
    <t>Культурні послуги</t>
  </si>
  <si>
    <t>9.</t>
  </si>
  <si>
    <t>Корюківський історичний музей, м. Корюківка</t>
  </si>
  <si>
    <t>Корюківська публічна бібліотека, м. Корюківка</t>
  </si>
  <si>
    <t>Ефективна система безпеки в ТГ</t>
  </si>
  <si>
    <t>Розвинена електромережа</t>
  </si>
  <si>
    <t>Негативний природний та міграційний приріст</t>
  </si>
  <si>
    <t>Розташування на периферії торгових шляхів та центрів економічної діяльності</t>
  </si>
  <si>
    <t>КУ Корюківський міський молодіжний центр «КУБ» Корюківської міської ради</t>
  </si>
  <si>
    <t>Зростання попиту на продовольство на
світовому ринку, зокрема органічні продукти</t>
  </si>
  <si>
    <t>Продовження євроінтеграційних процесів
та реформ в Україні</t>
  </si>
  <si>
    <t>Активізація військового конфлікту на сході
України</t>
  </si>
  <si>
    <t>Політична нестабільність в Республіці Білорусь</t>
  </si>
  <si>
    <t>Непрогнозованість зовнішніх ринків, доступу до ринку ЄС</t>
  </si>
  <si>
    <t>Наявність дешевого імпорту з країн Азії</t>
  </si>
  <si>
    <t>Діяльність в Україні проектів міжнародної
допомоги з підтримки ОТГ</t>
  </si>
  <si>
    <t>Скорочення споживчого ринку через відтік населення та негативного природного приросту</t>
  </si>
  <si>
    <t>Скорочення кількості населення та старіння населення</t>
  </si>
  <si>
    <t>15-70,%</t>
  </si>
  <si>
    <t>15-70, осіб</t>
  </si>
  <si>
    <t>Зайнятість, осіб</t>
  </si>
  <si>
    <t>Заянітість,%</t>
  </si>
  <si>
    <t>http://koryukivka-rada.gov.ua/administrativni-poslugi/perelik-administratyvnyh-poslug-2/</t>
  </si>
  <si>
    <t>КНП "Чернігівький ОЦЕМД та МК Чернігівської обласної рад</t>
  </si>
  <si>
    <t>10.</t>
  </si>
  <si>
    <t>Лобард 9999, віділення №19, м. Корюківка</t>
  </si>
  <si>
    <t>Корюківське бюро правової допомоги, м. Корюківка</t>
  </si>
  <si>
    <t>Корюківська районна кредитна спілка "Корюківська", м. Корюківка</t>
  </si>
  <si>
    <t>Відділення Приватбанку, м.Корюківка</t>
  </si>
  <si>
    <t>Відділення Ощадбанку, м. Корюківка</t>
  </si>
  <si>
    <t>Відділення Полікомбанку, м. Корюківка</t>
  </si>
  <si>
    <t>Відділення Райфайзен Банку, м. Корюківка</t>
  </si>
  <si>
    <t>Делівері Ауто, м. Корюківка</t>
  </si>
  <si>
    <t>Загальні тенденції зміни зайнятості, осіб</t>
  </si>
  <si>
    <t>По району</t>
  </si>
  <si>
    <t>м. Корюківка, вул. Шевченка, 110</t>
  </si>
  <si>
    <t>м. Корюківка, вул. Шевченка, 87</t>
  </si>
  <si>
    <t>ТОВ "СмартКом"</t>
  </si>
  <si>
    <t>Інше</t>
  </si>
  <si>
    <t>Кількість працездатного населення (населення у віці 15-70 років)</t>
  </si>
  <si>
    <t>&lt;10%</t>
  </si>
  <si>
    <t>гуртожитки</t>
  </si>
  <si>
    <t>приватна/комунальна</t>
  </si>
  <si>
    <t>Корюківський районний суд</t>
  </si>
  <si>
    <t>Адвокати</t>
  </si>
  <si>
    <t>Комунальне некомерційне підприєство «Центр первинної медико-санітарної допомоги "Корюківський центр сімейної медицини"»</t>
  </si>
  <si>
    <t>ТОВ "Маяк-медіа" (Корюківська районна газета "Маяк") м. Корюківка, сайт -- https://susidy.city/articles/korukivka</t>
  </si>
  <si>
    <t>Управління соціального захисту населення райдержадміністрації</t>
  </si>
  <si>
    <t>Корюківський районний центр зайнятості</t>
  </si>
  <si>
    <t>Центр надання соціальних послуг Корюківської міської ради, м.Крюківка</t>
  </si>
  <si>
    <t>Корюківський міський будинок культури</t>
  </si>
  <si>
    <t>11.</t>
  </si>
  <si>
    <t>СК "Провідна", м.Корюківка</t>
  </si>
  <si>
    <t>СК Оранта , м. Корюківка</t>
  </si>
  <si>
    <t>12.</t>
  </si>
  <si>
    <t>Освітні</t>
  </si>
  <si>
    <t xml:space="preserve">Центр дитячої та юнацької творчості </t>
  </si>
  <si>
    <t>Корюківська школа мистецтв ім. О.С.Корнієвського</t>
  </si>
  <si>
    <t>13.</t>
  </si>
  <si>
    <t>Послуги громадського харчування</t>
  </si>
  <si>
    <t>Ресторани, бари, кафе</t>
  </si>
  <si>
    <t>14.</t>
  </si>
  <si>
    <t>Адміністративні послуги</t>
  </si>
  <si>
    <t>Центр надання адміністративних послуг</t>
  </si>
  <si>
    <t>15.</t>
  </si>
  <si>
    <t>Послуги салонів краси та перукарень</t>
  </si>
  <si>
    <t>Салони краси, перукарні, косметологічні салони</t>
  </si>
  <si>
    <t>16.</t>
  </si>
  <si>
    <t>Будівельні послуги</t>
  </si>
  <si>
    <t>ПП "Будмайстер"</t>
  </si>
  <si>
    <t>ТОВ "Будівельник"</t>
  </si>
  <si>
    <t xml:space="preserve">Послуги у сфері молодіжної культури </t>
  </si>
  <si>
    <t>17.</t>
  </si>
  <si>
    <t>Заснування міста Корюківка переселенцями з Правобережної України, які шукали вільної від панства землі.</t>
  </si>
  <si>
    <t>Німецький підприємець Карл Раух побудував на східній околиці села Корюківка цукровий завод, де працювало 350 чоловік (майже все доросле населення).</t>
  </si>
  <si>
    <t>Корюківка отримала статус селища.</t>
  </si>
  <si>
    <t xml:space="preserve">березні 1943 </t>
  </si>
  <si>
    <t>Корюківка отримала статус міста</t>
  </si>
  <si>
    <t>Запрацювала Корюківська фабрика технічних паперів</t>
  </si>
  <si>
    <t>Збільшення території Корюківскої територіальної громади внаслідок приєднання нових територій. Відтепер в громаді 15 старостинських округів та 66 населених пунктів.</t>
  </si>
  <si>
    <t>День міста</t>
  </si>
  <si>
    <t>Корюківська трагедія</t>
  </si>
  <si>
    <t xml:space="preserve">Щороку на території громади 01 березня оголошується днем жалоби, а 02 та 09 березня – днем пам’яті з нагоди роковин Корюківської трагедії 1943 року з метою вшанування пам’яті жертв трагедії.
З метою вшанування пам’яті загиблих 02 березня проходять меморіальні заходи:
1. Мітинг-реквієм з вшанування жертв Корюківської трагедії біля Меморіалу на честь героїчного опору жителів Корюківщини гітлерівським загарбникам.
2. Відвідування експозиції, присвяченої Корюківській трагедії в Корюківському історичному музеї
3. Мітинг-реквієм з вшанування жертв Корюківської трагедії в урочищі «Гай»
</t>
  </si>
  <si>
    <t>Таблиця 1. Обсяг змішаних ТПВ, які були зібрані в Корюківській громаді</t>
  </si>
  <si>
    <t>Змішані</t>
  </si>
  <si>
    <t>м3</t>
  </si>
  <si>
    <t>т</t>
  </si>
  <si>
    <t>КП «Блогоустрій» по м. Корюківка займається збором пластику (ПЕТ пляшок). Для цього по місту було встановлено 15 спеціальних контейнерів, в які населення міста полишає пластикові пляшки (Таблиця 2). КП «Благоустрій» збирає цей пластик та передає його приватній компанії, яка потім передає його на утилізацію. Система започаткована у 2014 році.</t>
  </si>
  <si>
    <t>Таблиця 2 . Обсяг пластику (ПЕТ пляшок), зібраного по місту Корюківка</t>
  </si>
  <si>
    <t>Пластик (ПЕТ-пляшки)</t>
  </si>
  <si>
    <t>90 послуг</t>
  </si>
  <si>
    <t>Фашистська розправа над мирними жителями Корюківки. В історії ці події відображені як Корюківська трагедія.</t>
  </si>
  <si>
    <t>Сформована Корюківська об’єднана територіальна громада, до якої ввійшли  9 територіальних громад: Корюківська, Брецька, Будянська, Забарівська, Наумівська, Рейментарівська, Сядринська, Тютюнницька, Хотіївська з приналежними адміністративно-територіальними одиницями (селами).</t>
  </si>
  <si>
    <t>В останню суботу липня святкується день міста. На центральній площі міста відбуваються урочисті заходи та концерт, зокрема,  привітання міського голови та символічне привітання козака Каруки (засновника міста), голови райдержадміністрації, нагородження жителів за вагомий внесок у розвиток громади, урочистий концерт, виступи творчих колективів та гастрономічний фестиваль Гурок-Фест, на якому під час святкування Дня міста господині з усієї округи готують тушковані огірки за своїми особливими рецептами, а гості залюбки смакують, відверто захоплюючись особливою стравою.</t>
  </si>
  <si>
    <t>На поточний момент відсутні побратимські стосунки з іншими містами</t>
  </si>
  <si>
    <t>Відбулося зменшення населення через від'їзд населення з громади, зменшення кількості народжених та, відповідно,  негативне сальдо природнього приросту.</t>
  </si>
  <si>
    <t xml:space="preserve">Збір змішаних ТПВ в м. Корюківка покладено на КП «КОРЮКІВСЬКА ЖЕК». Для збирання та тимчасового зберігання побутових відходів використовуються контейнери для сміття об’ємом 1,1; 0,75; 0,24; 0,12 куб. м, які обслуговують спеціальні автомобілі для вивезення ТПВ-сміттєвози. В місті 3 сміттєвози, зношеність спецавтотранспорту оцінюється в 60%.
 Станом на 01.04.2021року на балансі КП «КОРЮКІВСЬКА ЖЕК» знаходиться 70 металевих та 37 пластикових контейнерів для збору ТПВ. Контейнерні майданчики обладнані відповідно до діючих санітарних норм та розташовані по всьому міста з розрахунком, щоб якомога більше людей мали до них доступ.
Оновлення контейнерного господарства та облаштування контейнерних майданчиків здійснюється за кошти міської ради. В парках та вулицях міста встановлюються урни для збору сміття. Зібране сміття сміттєвозами звозиться на міський полігон ТПВ, який функціонує з 1991 року. 
Старостинські округи самостійно організовують збір та вивезення ТПВ на спеціально облаштовані місця видалення відходів. Для цього використовуються трактори та причіпи. В основному це стара, зношена техніка, частина якої використовується ще з радянських часів. По 15 старостинських округах наявні 11 місць видалення відходів, які мають паспорти.
Обсяг зібраних змішаних ТПВ в Корюківській громаді відображено в Таблиці 1. Все сміття було вивезено на звалища. Зменшення обсягів зібраного сміття пов’язано зі зменшенням обсягів споживання, що є наслідком карантинних обмежень, які тривають  із березня 2020 року. Загальна площа полігонів та звалищ в громаді 17,5 га.
</t>
  </si>
  <si>
    <t xml:space="preserve">Міський полігон ТПВ функціонує з 1991 року. Він розташований на землях ТГ та знаходиться в постійному користуванні. Загальна площа полігону становить 3,2833 га. Потужність складування (товща) змінюється від 3 до 10 м. Річне накопичення побутових відходів складає близько 28557 куб. м. в рік. 
Здійснено облаштування полігону інженерними спеціалізованими спорудами, що призначені для захоронення ТПВ, а саме:
- капітальною під’їзною дорогою;
- водовідвідною канавою для збору фільтратів;
- розвантажувальним майданчиком для сміттєвозів;
Розроблена Технологічна карта експлуатації полігону, згідно з якою проводяться:
- відсипка сміття по картах;
- пошарова пересипка землею кожного відсипаного 2-х метрового шару сміття;
- запроваджено систему моніторингу за станом поверхневих і підземних вод, атмосферного повітря, ґрунту та рослин. 
Також по 15 старостинських округах наявні 11 паспортів місць видалення відходів. 
Проблема з стихійними сміттєзвалищами незначна, їх кількість зменшується. У 2020 році було ліквідовано 9 таких несанкціонованих звалищ, площею в 0,75 га
</t>
  </si>
  <si>
    <t>Роздільний збір сміття в м. Корюківка</t>
  </si>
  <si>
    <t xml:space="preserve">Майданчики з тренажерним обладнанням </t>
  </si>
  <si>
    <t>дані невідомі</t>
  </si>
  <si>
    <t>Фінансові послуги</t>
  </si>
  <si>
    <t>Логістичні послуги</t>
  </si>
  <si>
    <t xml:space="preserve">                           "Оренда землі" </t>
  </si>
  <si>
    <t>Сезонність роботи в сільському господарстві (в тому числі – робота без оформлення), яка призводить до зростання кількості безробітних в зимовий період</t>
  </si>
  <si>
    <t xml:space="preserve">Бізнес середовище   </t>
  </si>
  <si>
    <t>Розташування громади на кордоні з Російською Федерацією</t>
  </si>
  <si>
    <t>Близькість до кордону з Республікою Білорусь, де ситуація є непрогнозованою</t>
  </si>
  <si>
    <t>Відносно чисте навколишнє середовище</t>
  </si>
  <si>
    <t>Міський полігон ТПВ належно оснащений, в більшості старостатів наявні сміттєзвалища</t>
  </si>
  <si>
    <t>Запроваджена на всій території громади система збору та вивезення ТПВ</t>
  </si>
  <si>
    <t>Зниження рівня підземних вод</t>
  </si>
  <si>
    <t>Станція оцінки якості повітря в м. Корюківка лише одна на всю громаду та працює з перебоями</t>
  </si>
  <si>
    <t xml:space="preserve">Незначна частка населення має доступ до системи каналізування </t>
  </si>
  <si>
    <t>Всі потенційні центри економічного розвитку поєднуються з містом дорогами з твердим покриттям</t>
  </si>
  <si>
    <t>Лише третина доріг громади - з твердим покриттям; значна частина дорожнього полотна потребує ремонту</t>
  </si>
  <si>
    <t>Відсутність сполучення громадським транспортом всередині громади</t>
  </si>
  <si>
    <t>Брак вуличного освітлення в селах громади</t>
  </si>
  <si>
    <t>Архітектурні перепони для людей з інвалідністю та маломобільних груп населення на вулицях, публічних об'єктах, об'єктах соціальної сфери</t>
  </si>
  <si>
    <t>Незадовільних доступ до мережі Інтернет на частині території громади</t>
  </si>
  <si>
    <t>Низький рівень оснащення домогосподарств послугами централізованого водопостачання і каналізації</t>
  </si>
  <si>
    <t>Часткове сучасне LED освітлення в місті</t>
  </si>
  <si>
    <t>Наявність велосипедних доріжок в м. Корюківка</t>
  </si>
  <si>
    <t>Недостатньо облаштованих громадських місць для відпочинку</t>
  </si>
  <si>
    <t>Низький рівень екологічної свідомості громадян</t>
  </si>
  <si>
    <t>Населення громади етнічно однорідне, відсутні внутрішні конфлікти</t>
  </si>
  <si>
    <t>Суттєва залученість мешканців до проведення різнопланових заходів у громаді</t>
  </si>
  <si>
    <t>Мешканці почуваються в громаді безпечно</t>
  </si>
  <si>
    <t>Активна молодіжна рада</t>
  </si>
  <si>
    <t>Активні релігійні громади</t>
  </si>
  <si>
    <t>Скорочення населення внаслідок зниження народжуваності та міграції</t>
  </si>
  <si>
    <t xml:space="preserve">Від'їзд трудових ресурсів, в першу чергу висококваліфікованих,  на роботу  в країни ЄС та РФ </t>
  </si>
  <si>
    <t>Високий рівень реального безробіття,особливо в сільській місцевості</t>
  </si>
  <si>
    <t>Низька кваліфікація  кадрів, нехватка 
фахівців робітничих професій  та вузькоспеціалізованих фахівців</t>
  </si>
  <si>
    <t xml:space="preserve"> Низький рівень активності мешканців, інерційність
населення</t>
  </si>
  <si>
    <t>Соціальною проблемою є алкоголізм та наркоманія</t>
  </si>
  <si>
    <t>Туристично-відпочинковий комплекс Бреч</t>
  </si>
  <si>
    <t>44,65% території громади складають ліси</t>
  </si>
  <si>
    <t>Наявні ріки, озера, охоронні території</t>
  </si>
  <si>
    <t>Облаштовані місця відпочинку в лісових господарствах</t>
  </si>
  <si>
    <t>Відсутність закладів вищої  та професійної освіти</t>
  </si>
  <si>
    <t>Велика площа громади та малонаселеність частини сіл громади</t>
  </si>
  <si>
    <t>Старіння населення та незначна кількість молодих працівників у сфері освіти, медицини, соціальних послуг у селах громади</t>
  </si>
  <si>
    <t>Відсутність належного благоустрою берегів  ріки, ставків та озер для рекреації</t>
  </si>
  <si>
    <t xml:space="preserve">Недостатньо якісних рекреаційно-туристичних продуктів для різних цільових груп </t>
  </si>
  <si>
    <t>Відсутність систематизованої промоінформації про рекреаційні  ресурси та заходи на території громади</t>
  </si>
  <si>
    <t>Партнерські стосунки місцевої влади та бізнесу</t>
  </si>
  <si>
    <t>Наявність земель, які можна задіяти в сільському господарстві</t>
  </si>
  <si>
    <t>Наявність вільних сегментів для розвитку бізнесу</t>
  </si>
  <si>
    <t>Наявність вільних земельних ділянок для комерції</t>
  </si>
  <si>
    <t>Відсутність бізнес-об"єднань, асоціацій у громаді</t>
  </si>
  <si>
    <t>Низький рівень конкурентноспроможності малих підприємств</t>
  </si>
  <si>
    <t>Підвищення кваліфікації наявних службовців та представників бізнесу</t>
  </si>
  <si>
    <t xml:space="preserve">Зростання залученості мешканців до життя громади </t>
  </si>
  <si>
    <t>Активізація залученості  молоді у життя громади через підтримку функціонування Молодіжної ради та розширення її діяльності на села громади</t>
  </si>
  <si>
    <t>Повернення заробітчан з отриманими професійними навичками та коштами на ведення власного бізнесу</t>
  </si>
  <si>
    <t>Покращення системи комунікацій у громаді, впровадження е-врядування</t>
  </si>
  <si>
    <t>Занепад інфраструктури, в першу чергу, у селах (культурної, освітньої, медичної) внаслідок зменшення кількості споживачів послуг та високої вартості утримання</t>
  </si>
  <si>
    <t>Посилення соціальної напруги із-за росту цін на енергоносії</t>
  </si>
  <si>
    <t>Встановлення більш тісних економічних зв’язків з сусідніми громадами</t>
  </si>
  <si>
    <t>Збільшення програм державної підтримки для малого бізнесу, у т.ч. через зниження відсоткових ставок по кредитах</t>
  </si>
  <si>
    <t>Перекладання на місцеве самоврядування функцій держави без відповідного фінансового забезпечення з боку держави</t>
  </si>
  <si>
    <t xml:space="preserve">Покращення доступу до ресурсів, зокрема, земельних (інформування та прозорість використання) внаслідок  децентралізації </t>
  </si>
  <si>
    <t>Посилення співпраці місцевої влади з бізнесом через механізми публічно-приватного партнерства</t>
  </si>
  <si>
    <t>Державна підтримка розвитку інфраструктури</t>
  </si>
  <si>
    <t>Розвиток комунікаційних технологій та ІТ-рішень для управління громадою</t>
  </si>
  <si>
    <t>Нестабільність, часті зміни, непрогнозованість податкового та регуляторного законодавства</t>
  </si>
  <si>
    <t>Відсутність гарантій забезпечення у країні права власності</t>
  </si>
  <si>
    <t>Відсутність у дрібних сільськогосподарських товаровиробників коштів на купівлю землі при введенні землі у систему товарообігу (з 01.07.2021)</t>
  </si>
  <si>
    <t>Зростання вартості  фінансових ресурсів та їх обмеженість (внаслідок значного інвестування банками в ОВДП)</t>
  </si>
  <si>
    <t>Низький рівень інвестицій держави в людський капітал</t>
  </si>
  <si>
    <t>Прискорення споживчої інфляції</t>
  </si>
  <si>
    <t>Збільшення фінансування державних та регіональних програм  розвитку  сільських територій, сприяння розвитку підприємництва</t>
  </si>
  <si>
    <t>Державна підтримка розвитку інфраструктури для бізнесу</t>
  </si>
  <si>
    <t>Банкрутство та закриття бізнесів внаслідок обмежень та локдаунів через пандемію   COVІD-19</t>
  </si>
  <si>
    <t>Повені, засухи та поширення шкідників можуть негативно вплинути на врожайність у сільському господарстві</t>
  </si>
  <si>
    <t>Девальвація національної валюти</t>
  </si>
  <si>
    <t>Складніші внутрішні умови порівняно із сусідніми країнами  для відкриття та ведення бізнесу, включаючи високі витрати на позики, погану доступність інформації та професійних консультацій</t>
  </si>
  <si>
    <t>Погане транспортне сполучення громади з обласним центром</t>
  </si>
  <si>
    <t>Наявність земельних ділянок для комерції</t>
  </si>
  <si>
    <t>Відсутність актуальної містобудівної документації по частині населених пунктів громади</t>
  </si>
  <si>
    <t>Обмежена кількість робочих місць з огляду на недостатність і незначну диверсифікацію місцевої економіки</t>
  </si>
  <si>
    <t>Громада небагата на природні копалини</t>
  </si>
  <si>
    <t xml:space="preserve">Професійна неактивність заробітчан, що повертаються в громаду з-за кордону </t>
  </si>
  <si>
    <t>Значний рівень неофіційного ведення економічної діяльності і неофіційне  працевлаштування</t>
  </si>
  <si>
    <t>Потенціал розвитку переробки сільськогосподарської продукції</t>
  </si>
  <si>
    <t>Наявність кількох сучасних підприємств національного рівня</t>
  </si>
  <si>
    <t>Розвинута промисловість деревозаготівлі, деревообробки та паперового виробництва</t>
  </si>
  <si>
    <t>Доступні інвестиційні ділянки, які охоче передаються громадою підприємцям</t>
  </si>
  <si>
    <t>Зростаюча роль жінок в бізнесі</t>
  </si>
  <si>
    <t>Наявність державного заказника</t>
  </si>
  <si>
    <t>Наявність річок: Бречиця, Ревна, Слот, Снов, Турчанка, Убідь,  Бреч</t>
  </si>
  <si>
    <t>Великі лісові масиви</t>
  </si>
  <si>
    <t>Сприятливі умови для розвитку сільського господарства  та розвинуті рослинництво і тваринництво (в тому числі конезавод Бреч)</t>
  </si>
  <si>
    <t>Герб ТГ</t>
  </si>
  <si>
    <t xml:space="preserve">Офіційна інформація: http://www.ukrstat.gov.ua/operativ/operativ2005/gdn/reg_zp_m/reg_zpm_u/arh_zpm_u.htm </t>
  </si>
  <si>
    <t>Очікуваний обсяг заробітньої плати для комфортного проживання у громаді</t>
  </si>
  <si>
    <t>дані відсутні</t>
  </si>
  <si>
    <t>53 (2 в місті та торгові зони по округах)</t>
  </si>
  <si>
    <t>домогосподарства м. Корюківка</t>
  </si>
  <si>
    <t>4035 абонентів</t>
  </si>
  <si>
    <t>Забезпечення житлом лікарів
ЦРЛ;
незавершення ремонту
інфекційного відділення ЦРЛ;
Зношеність систем водопостачання та опалення, необхідінсть закупки сучасної медичної техінки</t>
  </si>
  <si>
    <t>0465731450</t>
  </si>
  <si>
    <t>Полікоммбанк</t>
  </si>
  <si>
    <t>0465721414</t>
  </si>
  <si>
    <t>Самоорганізація підприємців SaveФОП;  освітянська профспілка, Молодіжна рада з метою відстояти своє право на ведення бізнесу за спрощеною системою оподатуквання та без касових апаратів.</t>
  </si>
  <si>
    <t>Підприємці самоорганізувались  з метою відстояти  право на ведення бізнесу за спрощеною системою оподатуквання та без касових апаратів. Освітяни мають свою профспілку, яка  спрямовує свою роботу на представництво і захист, збереження і забезпечення конституційних, трудових, соціально-економічних прав та духовних інтересів педагогічних колективів. Молодіжна рада спільно з МЦ  КУБ організовує низку цікавих розважальних, пізнавальних та практичних заходів для молоді.</t>
  </si>
  <si>
    <t xml:space="preserve">Корюківська громада є учасником проекту за підтримки ЄС "Розвиток хаб системи підтримки підприємництва, інновацій та стартапів у Чернігівській області", в рамках якого буде створено Центр підтримки з просторами для дизайн-мислення, зонами консалтингу та коворкінгу.      За підтримки програми DOBRE  у співпраці з місцевим бізнесом громада розробляє програму місцевого економічного розвитку.                                                                                                                                                                                                                        </t>
  </si>
  <si>
    <r>
      <t xml:space="preserve">Центр надання адмінпослуг у громаді  пропонує 90 видів послуг, зокрема:  державні допомоги при народженні дитини; державну допомогу по вагітності  та пологах незастрахованим особам; на дітей, над якими встановлено оіку чи піклування; субсидії  на комунальні послуги, надання соціальної допомоги малозабезпеченим сім'ям та інші -  перелік усіх послуг з інформаційними та технологічними картками розміщено за посиланням:     </t>
    </r>
    <r>
      <rPr>
        <u/>
        <sz val="11"/>
        <color rgb="FF0070C0"/>
        <rFont val="Calibri"/>
        <family val="2"/>
        <charset val="204"/>
      </rPr>
      <t xml:space="preserve">http://koryukivka-rada.gov.ua/administrativni-poslugi/perelik-administratyvnyh-poslug-2/ </t>
    </r>
  </si>
  <si>
    <t xml:space="preserve">Відсутні </t>
  </si>
  <si>
    <t>га</t>
  </si>
  <si>
    <t>Ботанічний заказник загальнодержавного значення "Брецький"</t>
  </si>
  <si>
    <t>с. Бреч і Лубенець</t>
  </si>
  <si>
    <t>Ботанічний заказик місцевого значення "Бурківщина"</t>
  </si>
  <si>
    <t>Андрониківське лісництво, кв. 75-86</t>
  </si>
  <si>
    <t xml:space="preserve">Ботанічний заказник місцевого значення "Васильцеве" </t>
  </si>
  <si>
    <t>Брецьке лівсництво, кв. 56-57</t>
  </si>
  <si>
    <t>Гідрологічний заказник місцевого значення "Великий дятел"</t>
  </si>
  <si>
    <t>Перелюбське лісництво, кв. 1,2,3,8,9</t>
  </si>
  <si>
    <t>Гідрологічний заказник місцевого значення "Вигор"</t>
  </si>
  <si>
    <t>Андрониківське лісництво, кв. 62-63</t>
  </si>
  <si>
    <t>Гідрологічний заказник місцевого значення "В'юнне"</t>
  </si>
  <si>
    <t>Андрониківське лісництво, кв. 83-85</t>
  </si>
  <si>
    <t>Гідрологічний заказник місцевого значення "Горілий мох"</t>
  </si>
  <si>
    <t>с. Охрамієвичі, Перелюб</t>
  </si>
  <si>
    <t>Гідрологічний заказник місцевого значення "Гуліно-Прибинська дача"</t>
  </si>
  <si>
    <t>Перелюбське лісництво, кв. 12-15,19,22,24,25,29</t>
  </si>
  <si>
    <t>Гідрологічний заказник місцевого значення "Заводське"</t>
  </si>
  <si>
    <t>Брецьке лісництво, кв. 3-4</t>
  </si>
  <si>
    <t>Гідрологічний заказник місцевого значення "Калачівська дача"</t>
  </si>
  <si>
    <t>Рейментарівське лісництво, кв. 35,48,49,52,53,59,73,82,83,89,90</t>
  </si>
  <si>
    <t>Гідрологічний заказник місцевого значення "Прибинський"</t>
  </si>
  <si>
    <t>Перелюбське лісництво, кв.116</t>
  </si>
  <si>
    <t>Гідрологічний заказник місцевого значення "Слобідська дача"</t>
  </si>
  <si>
    <t>Ландшафтний заказник місцевого значення "Слобідська дача"</t>
  </si>
  <si>
    <t>Перелюбське лісництво, кв. 90-91</t>
  </si>
  <si>
    <t>Комплексна памʼятка природи загальнодержавного значення «Урочище «Гуліне»</t>
  </si>
  <si>
    <t>Перелюбське лісництво, кв. 1-6</t>
  </si>
  <si>
    <t>Реєстраційний № 9/2-578. Являє собою змішаний (сосново-дубовий, з ділянками берези бородавчастої) ліс віком понад 60 років, де в трав'яному покриві зростають яглиця звичайна, копитняк європейський, просянка розлога, конвалія звичайна та ряд інших меморальних видів.</t>
  </si>
  <si>
    <t>Реєстраційний № 9/6-578</t>
  </si>
  <si>
    <t>Реєстраційний № 9/7-578</t>
  </si>
  <si>
    <t>Мальовнича ділянка типових для Лівобережного Полісся торф'янистих болотних луків в заплаві р. Бреч, де представлені гостроосокові та злакові велико лепешнякові ценози різноманітного складу з рядом лучно-болотних і болотних видів, також тут зростають пальчатокорінник м'ясо-червоний, орхідея болотна, види занесені до Червоної книги України.</t>
  </si>
  <si>
    <t>Високопродуктивний, змішаний сосновий гай його дерева (осиковий ліс) віком 40-50 років, в підліску - крушина ламка, малина; в трав'яному покриві - види-супутники сосни, зокрема звіробій звичайний, конвалія звичайна, чорниш, суниці лісові та ряд інших,</t>
  </si>
  <si>
    <t>Перехідне мезотрофне, місцями оліготрофне осокове болото - важливий регулятор рівня ґрунтових вод</t>
  </si>
  <si>
    <t>Перехідне мезотрофне осокозе з рядом болотних північних бореалів, місцями з участю сфагнових мохів болото в заплаві р.Бреч, яке є регулятором водного режиму</t>
  </si>
  <si>
    <t>Змішані насадження в заплаві р. Снов віком 20-100 р., в їх складі: сосна звичайна, ялина європейська, береза бородавчаста, дуб звичайний, вільха клейка, осика. В ярусі підліску - ліщина звичайна, місцями бузина чорна. В трав'яному покриві - поєднання бореальних і неморальних елементів, зокрема тут можна зустріти такі види як багно болотне, купина лікарська, копитняк європейський, чорниш, брусниці. Насадження відіграють важливу роль регулятора гідрологічного режиму прилеглих територій.</t>
  </si>
  <si>
    <t xml:space="preserve"> Заболочений лісовий масив в заплаві р. Слот в складі якого: сосна, береза, осика. Вік насаджень 40-100 р. В трав'яному покриві конвалія звичайна, купина лікарська, копитняк.</t>
  </si>
  <si>
    <t>Високопродуктивні лісові ділянки з участю сосни звичайної, місцями дуба звичайного природного  походження на мальовничому березі р.Снов з густим підліском та рядом видів супутників сосни і дуба. Урочище має водоохоронне значення.</t>
  </si>
  <si>
    <t>149,7 </t>
  </si>
  <si>
    <t xml:space="preserve">Торфове родовище "Убідське - ІІ" </t>
  </si>
  <si>
    <t>с. Савинки, с. Самотуги</t>
  </si>
  <si>
    <t>Запаси торфу придатні для виробництва торфу кускового або для компостів. Родовища перебувають в розробці</t>
  </si>
  <si>
    <t>https://donors.decentralization.gov.ua/project/dobre</t>
  </si>
  <si>
    <t xml:space="preserve">Програма USAID  DOBRE </t>
  </si>
  <si>
    <t xml:space="preserve">
Сприяння реформі децентралізації: покращення стратегічного планування в громаді, місцевий економічний розвиток, покращення послуг в громаді, покращення бюджетування та управління фінансами та ресурсами громади, активізація залучення мешканців </t>
  </si>
  <si>
    <t>Європейський Союз</t>
  </si>
  <si>
    <t>Державний та місцевий бюджет</t>
  </si>
  <si>
    <t xml:space="preserve">Забезпечення життєдіяльності громади, зокрема, функціонування закладів освіти, охорони здоров"я, соціального захисту тощо; утримання дорожнього господарства, надання комунальних та адміністративних послуг </t>
  </si>
  <si>
    <t>http://koryukivka-rada.gov.ua/</t>
  </si>
  <si>
    <t>Реалізація на теренах громади проекту "Розвиток хаб-системи підтримки підприємництва, інноввацій та стартапів у Чернігівській області", в межах якого передбачається створення у громаді Центру підтримки бізнесу із простором для дизайн-мислення, зонами консалтингу та коворкінгу (спільно з Чернігівською Агенцією регіонального розвитку)</t>
  </si>
  <si>
    <t>https://europa.eu/european-union/index_en                                                              (https://www.facebook.com/rda.cn.ua/)</t>
  </si>
  <si>
    <t>Заклади громадського харчування</t>
  </si>
  <si>
    <t>приватна</t>
  </si>
  <si>
    <t>Заклади торгівлі</t>
  </si>
  <si>
    <t>Родовище  червоної глини</t>
  </si>
  <si>
    <t>відстань до центрального водпроводу &lt;150м</t>
  </si>
  <si>
    <t>доступ до лінії газопостачання середнього диску &lt; 150 м</t>
  </si>
  <si>
    <t>Доступ до каналізації &lt;600м</t>
  </si>
  <si>
    <t>відстань до лінії електропередач &lt;100, потужність до 10 кВт</t>
  </si>
  <si>
    <t>Наявний міський автобусний маршрут, який здійснює регулярні перевезення в холодну пору року</t>
  </si>
  <si>
    <t>Можливі аварійні відключення електропостачання, тривалі ремонтні роботи по його відновленню</t>
  </si>
  <si>
    <t>Евтрофне, з мезотрофними та оліготрофними ділянками, яке має природоохоронне значення</t>
  </si>
  <si>
    <t>тис. т</t>
  </si>
  <si>
    <t>тис. м 3</t>
  </si>
  <si>
    <t>Глина придатна для виробництва керамічноїцегли</t>
  </si>
  <si>
    <t>Зниження купівельної спроможності населення</t>
  </si>
  <si>
    <t>2500-9000</t>
  </si>
  <si>
    <t>6750-9450</t>
  </si>
  <si>
    <t>Офіційно затверджений герб  міста Корюківка</t>
  </si>
  <si>
    <t>Частка від всього працездатного населення, у %</t>
  </si>
  <si>
    <r>
      <rPr>
        <sz val="11"/>
        <rFont val="Calibri"/>
        <family val="2"/>
        <charset val="204"/>
      </rPr>
      <t xml:space="preserve">Розроблений генеральний план м. Корюківка.   Його можна переглянути за посиланням:  </t>
    </r>
    <r>
      <rPr>
        <u/>
        <sz val="11"/>
        <color theme="10"/>
        <rFont val="Calibri"/>
        <family val="2"/>
        <charset val="204"/>
      </rPr>
      <t xml:space="preserve">                           </t>
    </r>
    <r>
      <rPr>
        <sz val="11"/>
        <rFont val="Calibri"/>
        <family val="2"/>
        <charset val="204"/>
      </rPr>
      <t xml:space="preserve">                                                                                                                     http://koryukivka-rada.gov.ua/generalnyj-plan/generalni-plany/m-koryukivka/ . По сільських населених пунктах містобудівна документація або відсутня, або застаріла і потребує оновлення</t>
    </r>
    <r>
      <rPr>
        <u/>
        <sz val="11"/>
        <color rgb="FFFF0000"/>
        <rFont val="Calibri"/>
        <family val="2"/>
        <charset val="204"/>
      </rPr>
      <t>.</t>
    </r>
  </si>
  <si>
    <t>Сприятливі умови для розвитку та переробки сільського господарства  та розвинуті рослинництво і тваринництво (в тому числі конезавод Бреч)</t>
  </si>
  <si>
    <t>Вантажна залізнична лінія до Корюківки</t>
  </si>
  <si>
    <t>Доступні інвестиційні ділянки  охоче передаються громадою підприємцям</t>
  </si>
  <si>
    <t>Низькокваліфіковані кадри, недостатність
фахівців робітничих та вузькоспеціалізованих спеціальностей</t>
  </si>
  <si>
    <t>Відсутність сучасних форм управління (е-врядування, енергоменеджмент)</t>
  </si>
  <si>
    <t>Обмежена кількість робочих місць з огляду на недостатність і незначну диверсифікацію місцевої економіки; неофіційне ведення бізнесу</t>
  </si>
  <si>
    <t>Наявність природних ресурсів: річок- Бречиця, Ревна, Слот, Снов, Турчанка, Убідь,  Бреч; природні заказники, лісові масиви</t>
  </si>
  <si>
    <t>Достатня забезпеченість дітей доступом до повної загальної середньої освіти, дошкільної та позашкільної освіти</t>
  </si>
  <si>
    <t>Низький рівень інноваційно-інвестиційної діяльності громади та впровадження інновацій в економіку</t>
  </si>
  <si>
    <t>Функціонує система збору та вивезення ТПВ, наявні очисні споруди, станція оцінки якості повітря</t>
  </si>
  <si>
    <t>Знижується рівень підземних вод</t>
  </si>
  <si>
    <t>Населення громади етнічно однорідне, відсутні внутрішні конфлікти, мешканці в громаді почуваються безпечно</t>
  </si>
  <si>
    <t>Суттєва залученість мешканців до проведення різнопланових заходів у громаді, активна молодіжна рада, активні релігійні громади</t>
  </si>
  <si>
    <t>Старіння населення та незначна кількість молодих працівників у сфері освіти, медицини, соціальних послуг у селах громади; трудова міграція</t>
  </si>
  <si>
    <t>Всі потенційні центри економічного розвитку поєднуються з  центро громади дорогами з твердим покриттям</t>
  </si>
  <si>
    <t xml:space="preserve">Незначна частка населення має доступ до систем  централізованого водопостачання та  каналізування </t>
  </si>
  <si>
    <t>Віддалене географічне розташування від центру країни, погане транспортне сполучення та якість доріг</t>
  </si>
  <si>
    <t>Діяльність в Україні проектів міжнародної
допомоги з підтримки територіальних громад</t>
  </si>
  <si>
    <t xml:space="preserve">Державна підтримка розвитку інфраструктури </t>
  </si>
  <si>
    <t>Державна підтримка розвитку інфраструктури підтримки бізнесу</t>
  </si>
  <si>
    <t>Посилення соціальної напруги із-за росту цін на енергоносії, товари першої необхідності</t>
  </si>
  <si>
    <r>
      <t>Структура громада розміщена на сайті громади за посиланням:</t>
    </r>
    <r>
      <rPr>
        <b/>
        <i/>
        <u/>
        <sz val="10"/>
        <color rgb="FF0070C0"/>
        <rFont val="Arial"/>
        <family val="2"/>
        <charset val="204"/>
      </rPr>
      <t xml:space="preserve">http://koryukivka-rada.gov.ua/wp-content/uploads/2021/04/shema-18-2-scaled.jpg  </t>
    </r>
  </si>
  <si>
    <t xml:space="preserve">Станом на </t>
  </si>
  <si>
    <t>Середня заробітна плата в громаді, грн</t>
  </si>
  <si>
    <t>Середньорічна кількість найманих працівників на малих підприємствах</t>
  </si>
  <si>
    <t>Обсяг реалізованої продукції (робіт, послуг) малих підприємств, млн. грн.</t>
  </si>
  <si>
    <t>ЗАТВЕРДЖЕНО</t>
  </si>
  <si>
    <t>розпорядженням міського голови 
від 12 липня 2021 року №79</t>
  </si>
  <si>
    <t>Міське населення</t>
  </si>
  <si>
    <t>Сільське населення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</si>
</sst>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m"/>
    <numFmt numFmtId="165" formatCode="0.0000"/>
    <numFmt numFmtId="166" formatCode="0.0"/>
    <numFmt numFmtId="167" formatCode="0.0%"/>
  </numFmts>
  <fonts count="61" x14ac:knownFonts="1">
    <font>
      <sz val="11"/>
      <color rgb="FF000000"/>
      <name val="Calibri"/>
    </font>
    <font>
      <sz val="11"/>
      <color theme="1"/>
      <name val="Calibri"/>
      <family val="2"/>
      <charset val="204"/>
      <scheme val="minor"/>
    </font>
    <font>
      <sz val="12"/>
      <color theme="1"/>
      <name val="Arial"/>
      <family val="2"/>
      <charset val="204"/>
    </font>
    <font>
      <sz val="10"/>
      <color theme="1"/>
      <name val="Calibri"/>
      <family val="2"/>
      <charset val="204"/>
    </font>
    <font>
      <sz val="11"/>
      <color theme="1"/>
      <name val="Calibri"/>
      <family val="2"/>
      <charset val="204"/>
    </font>
    <font>
      <sz val="12"/>
      <color rgb="FF000000"/>
      <name val="Arial"/>
      <family val="2"/>
      <charset val="204"/>
    </font>
    <font>
      <b/>
      <sz val="14"/>
      <color theme="1"/>
      <name val="Arial"/>
      <family val="2"/>
      <charset val="204"/>
    </font>
    <font>
      <b/>
      <sz val="12"/>
      <color theme="1"/>
      <name val="Arial"/>
      <family val="2"/>
      <charset val="204"/>
    </font>
    <font>
      <b/>
      <sz val="11"/>
      <color rgb="FF000000"/>
      <name val="Calibri"/>
      <family val="2"/>
      <charset val="204"/>
    </font>
    <font>
      <sz val="10"/>
      <color theme="1"/>
      <name val="Arial"/>
      <family val="2"/>
      <charset val="204"/>
    </font>
    <font>
      <sz val="11"/>
      <name val="Calibri"/>
      <family val="2"/>
      <charset val="204"/>
    </font>
    <font>
      <sz val="10"/>
      <color rgb="FF000000"/>
      <name val="Arial"/>
      <family val="2"/>
      <charset val="204"/>
    </font>
    <font>
      <b/>
      <sz val="10"/>
      <color rgb="FF000000"/>
      <name val="Arial"/>
      <family val="2"/>
      <charset val="204"/>
    </font>
    <font>
      <b/>
      <sz val="16"/>
      <color rgb="FFFF0000"/>
      <name val="Arial"/>
      <family val="2"/>
      <charset val="204"/>
    </font>
    <font>
      <b/>
      <sz val="10"/>
      <color rgb="FFFF0000"/>
      <name val="Arial"/>
      <family val="2"/>
      <charset val="204"/>
    </font>
    <font>
      <i/>
      <sz val="11"/>
      <color rgb="FF757070"/>
      <name val="Arial"/>
      <family val="2"/>
      <charset val="204"/>
    </font>
    <font>
      <sz val="10"/>
      <color rgb="FF757070"/>
      <name val="Arial"/>
      <family val="2"/>
      <charset val="204"/>
    </font>
    <font>
      <i/>
      <sz val="10"/>
      <color rgb="FF000000"/>
      <name val="Arial"/>
      <family val="2"/>
      <charset val="204"/>
    </font>
    <font>
      <b/>
      <i/>
      <sz val="10"/>
      <color theme="1"/>
      <name val="Arial"/>
      <family val="2"/>
      <charset val="204"/>
    </font>
    <font>
      <b/>
      <i/>
      <sz val="10"/>
      <color rgb="FF000000"/>
      <name val="Arial"/>
      <family val="2"/>
      <charset val="204"/>
    </font>
    <font>
      <b/>
      <sz val="10"/>
      <color theme="1"/>
      <name val="Arial"/>
      <family val="2"/>
      <charset val="204"/>
    </font>
    <font>
      <b/>
      <sz val="26"/>
      <color rgb="FFFF0000"/>
      <name val="Calibri"/>
      <family val="2"/>
      <charset val="204"/>
    </font>
    <font>
      <sz val="9"/>
      <color rgb="FF000000"/>
      <name val="Calibri"/>
      <family val="2"/>
      <charset val="204"/>
    </font>
    <font>
      <sz val="11"/>
      <color rgb="FF000000"/>
      <name val="Arial"/>
      <family val="2"/>
      <charset val="204"/>
    </font>
    <font>
      <b/>
      <sz val="11"/>
      <color rgb="FF000000"/>
      <name val="Arial"/>
      <family val="2"/>
      <charset val="204"/>
    </font>
    <font>
      <i/>
      <sz val="10"/>
      <color rgb="FF7F7F7F"/>
      <name val="Arial"/>
      <family val="2"/>
      <charset val="204"/>
    </font>
    <font>
      <i/>
      <sz val="10"/>
      <color theme="1"/>
      <name val="Arial"/>
      <family val="2"/>
      <charset val="204"/>
    </font>
    <font>
      <sz val="11"/>
      <color rgb="FF000000"/>
      <name val="Courier"/>
      <family val="1"/>
      <charset val="204"/>
    </font>
    <font>
      <u/>
      <sz val="11"/>
      <color rgb="FF15629D"/>
      <name val="Courier"/>
      <family val="1"/>
      <charset val="204"/>
    </font>
    <font>
      <u/>
      <sz val="11"/>
      <color theme="10"/>
      <name val="Calibri"/>
      <family val="2"/>
      <charset val="204"/>
    </font>
    <font>
      <b/>
      <sz val="11"/>
      <color theme="1"/>
      <name val="Calibri"/>
      <family val="2"/>
      <charset val="204"/>
    </font>
    <font>
      <sz val="8"/>
      <color rgb="FF000000"/>
      <name val="Arial"/>
      <family val="2"/>
      <charset val="204"/>
    </font>
    <font>
      <sz val="10"/>
      <color rgb="FF000000"/>
      <name val="Arial"/>
      <family val="2"/>
      <charset val="204"/>
    </font>
    <font>
      <u/>
      <sz val="11"/>
      <color theme="10"/>
      <name val="Calibri"/>
      <family val="2"/>
      <charset val="204"/>
    </font>
    <font>
      <b/>
      <sz val="10"/>
      <color rgb="FF000000"/>
      <name val="Arial"/>
      <family val="2"/>
      <charset val="204"/>
    </font>
    <font>
      <sz val="10"/>
      <color theme="1"/>
      <name val="Arial"/>
      <family val="2"/>
      <charset val="204"/>
    </font>
    <font>
      <sz val="11"/>
      <color rgb="FF000000"/>
      <name val="Calibri"/>
      <family val="2"/>
      <charset val="204"/>
    </font>
    <font>
      <sz val="10"/>
      <name val="Arial"/>
      <family val="2"/>
      <charset val="204"/>
    </font>
    <font>
      <sz val="11"/>
      <color rgb="FF000000"/>
      <name val="Calibri"/>
      <family val="2"/>
      <charset val="204"/>
    </font>
    <font>
      <sz val="11"/>
      <name val="Calibri"/>
      <family val="2"/>
      <charset val="204"/>
    </font>
    <font>
      <i/>
      <sz val="10"/>
      <color rgb="FF000000"/>
      <name val="Arial"/>
      <family val="2"/>
      <charset val="204"/>
    </font>
    <font>
      <b/>
      <i/>
      <sz val="10"/>
      <color rgb="FF000000"/>
      <name val="Arial"/>
      <family val="2"/>
      <charset val="204"/>
    </font>
    <font>
      <sz val="12"/>
      <color rgb="FF000000"/>
      <name val="Calibri"/>
      <family val="2"/>
      <charset val="204"/>
    </font>
    <font>
      <sz val="10"/>
      <color rgb="FF164469"/>
      <name val="Tahoma"/>
      <family val="2"/>
      <charset val="204"/>
    </font>
    <font>
      <u/>
      <sz val="11"/>
      <color theme="1"/>
      <name val="Calibri"/>
      <family val="2"/>
      <charset val="204"/>
    </font>
    <font>
      <sz val="10"/>
      <color theme="1"/>
      <name val="Tahoma"/>
      <family val="2"/>
      <charset val="204"/>
    </font>
    <font>
      <i/>
      <sz val="10"/>
      <name val="Arial"/>
      <family val="2"/>
      <charset val="204"/>
    </font>
    <font>
      <sz val="9"/>
      <color indexed="81"/>
      <name val="Tahoma"/>
      <family val="2"/>
      <charset val="204"/>
    </font>
    <font>
      <b/>
      <sz val="9"/>
      <color indexed="81"/>
      <name val="Tahoma"/>
      <family val="2"/>
      <charset val="204"/>
    </font>
    <font>
      <sz val="11"/>
      <color theme="1"/>
      <name val="Calibri"/>
      <family val="2"/>
      <scheme val="minor"/>
    </font>
    <font>
      <i/>
      <sz val="11"/>
      <color theme="1"/>
      <name val="Calibri"/>
      <family val="2"/>
      <charset val="204"/>
      <scheme val="minor"/>
    </font>
    <font>
      <i/>
      <sz val="11"/>
      <name val="Calibri"/>
      <family val="2"/>
      <charset val="204"/>
    </font>
    <font>
      <b/>
      <sz val="11"/>
      <name val="Calibri"/>
      <family val="2"/>
      <charset val="204"/>
    </font>
    <font>
      <b/>
      <i/>
      <sz val="11"/>
      <color theme="1"/>
      <name val="Calibri"/>
      <family val="2"/>
      <charset val="204"/>
      <scheme val="minor"/>
    </font>
    <font>
      <b/>
      <i/>
      <sz val="11"/>
      <color rgb="FF000000"/>
      <name val="Calibri"/>
      <family val="2"/>
      <charset val="204"/>
    </font>
    <font>
      <sz val="10"/>
      <color rgb="FFFF0000"/>
      <name val="Arial"/>
      <family val="2"/>
      <charset val="204"/>
    </font>
    <font>
      <u/>
      <sz val="11"/>
      <color rgb="FF0070C0"/>
      <name val="Calibri"/>
      <family val="2"/>
      <charset val="204"/>
    </font>
    <font>
      <u/>
      <sz val="11"/>
      <color rgb="FFFF0000"/>
      <name val="Calibri"/>
      <family val="2"/>
      <charset val="204"/>
    </font>
    <font>
      <b/>
      <i/>
      <u/>
      <sz val="10"/>
      <color rgb="FF0070C0"/>
      <name val="Arial"/>
      <family val="2"/>
      <charset val="204"/>
    </font>
    <font>
      <b/>
      <sz val="14"/>
      <color rgb="FF000000"/>
      <name val="Times New Roman"/>
      <family val="1"/>
      <charset val="204"/>
    </font>
    <font>
      <sz val="14"/>
      <color rgb="FF000000"/>
      <name val="Times New Roman"/>
      <family val="1"/>
      <charset val="204"/>
    </font>
  </fonts>
  <fills count="26">
    <fill>
      <patternFill patternType="none"/>
    </fill>
    <fill>
      <patternFill patternType="gray125"/>
    </fill>
    <fill>
      <patternFill patternType="solid">
        <fgColor rgb="FFFFFFFF"/>
        <bgColor rgb="FFFFFFFF"/>
      </patternFill>
    </fill>
    <fill>
      <patternFill patternType="solid">
        <fgColor rgb="FFD0CECE"/>
        <bgColor rgb="FFD0CECE"/>
      </patternFill>
    </fill>
    <fill>
      <patternFill patternType="solid">
        <fgColor rgb="FFCCCCCC"/>
        <bgColor rgb="FFCCCCCC"/>
      </patternFill>
    </fill>
    <fill>
      <patternFill patternType="solid">
        <fgColor rgb="FFD9D9D9"/>
        <bgColor rgb="FFD9D9D9"/>
      </patternFill>
    </fill>
    <fill>
      <patternFill patternType="solid">
        <fgColor rgb="FFE7E6E6"/>
        <bgColor rgb="FFE7E6E6"/>
      </patternFill>
    </fill>
    <fill>
      <patternFill patternType="solid">
        <fgColor rgb="FFB7B7B7"/>
        <bgColor rgb="FFB7B7B7"/>
      </patternFill>
    </fill>
    <fill>
      <patternFill patternType="solid">
        <fgColor theme="0"/>
        <bgColor theme="0"/>
      </patternFill>
    </fill>
    <fill>
      <patternFill patternType="solid">
        <fgColor rgb="FFAEABAB"/>
        <bgColor rgb="FFAEABAB"/>
      </patternFill>
    </fill>
    <fill>
      <patternFill patternType="solid">
        <fgColor rgb="FF92D050"/>
        <bgColor rgb="FF92D050"/>
      </patternFill>
    </fill>
    <fill>
      <patternFill patternType="solid">
        <fgColor rgb="FFFF0000"/>
        <bgColor rgb="FFFF0000"/>
      </patternFill>
    </fill>
    <fill>
      <patternFill patternType="solid">
        <fgColor rgb="FFFFC000"/>
        <bgColor rgb="FFFFC000"/>
      </patternFill>
    </fill>
    <fill>
      <patternFill patternType="solid">
        <fgColor rgb="FF002060"/>
        <bgColor rgb="FF002060"/>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0"/>
        <bgColor rgb="FFFFFFFF"/>
      </patternFill>
    </fill>
    <fill>
      <patternFill patternType="solid">
        <fgColor theme="0"/>
        <bgColor indexed="64"/>
      </patternFill>
    </fill>
    <fill>
      <patternFill patternType="solid">
        <fgColor rgb="FFFFFFFF"/>
        <bgColor indexed="64"/>
      </patternFill>
    </fill>
    <fill>
      <patternFill patternType="solid">
        <fgColor theme="0"/>
        <bgColor rgb="FFE7E6E6"/>
      </patternFill>
    </fill>
    <fill>
      <patternFill patternType="solid">
        <fgColor theme="0"/>
        <bgColor rgb="FFCCCCCC"/>
      </patternFill>
    </fill>
    <fill>
      <patternFill patternType="solid">
        <fgColor theme="9" tint="0.79998168889431442"/>
        <bgColor indexed="64"/>
      </patternFill>
    </fill>
    <fill>
      <patternFill patternType="solid">
        <fgColor theme="0" tint="-4.9989318521683403E-2"/>
        <bgColor rgb="FFFFFFFF"/>
      </patternFill>
    </fill>
    <fill>
      <patternFill patternType="solid">
        <fgColor theme="0"/>
        <bgColor rgb="FFD0CECE"/>
      </patternFill>
    </fill>
  </fills>
  <borders count="80">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ck">
        <color rgb="FF000000"/>
      </right>
      <top style="thick">
        <color rgb="FF000000"/>
      </top>
      <bottom style="thin">
        <color rgb="FF000000"/>
      </bottom>
      <diagonal/>
    </border>
    <border>
      <left style="thin">
        <color rgb="FF000000"/>
      </left>
      <right style="thin">
        <color rgb="FF000000"/>
      </right>
      <top/>
      <bottom/>
      <diagonal/>
    </border>
    <border>
      <left/>
      <right style="thick">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ck">
        <color rgb="FF000000"/>
      </right>
      <top style="thin">
        <color rgb="FF000000"/>
      </top>
      <bottom style="thick">
        <color rgb="FF000000"/>
      </bottom>
      <diagonal/>
    </border>
    <border>
      <left/>
      <right style="thick">
        <color rgb="FF000000"/>
      </right>
      <top/>
      <bottom style="thin">
        <color rgb="FF000000"/>
      </bottom>
      <diagonal/>
    </border>
    <border>
      <left/>
      <right style="thick">
        <color rgb="FF000000"/>
      </right>
      <top style="thick">
        <color rgb="FF000000"/>
      </top>
      <bottom style="thick">
        <color rgb="FF000000"/>
      </bottom>
      <diagonal/>
    </border>
    <border>
      <left/>
      <right style="thick">
        <color rgb="FF000000"/>
      </right>
      <top style="thin">
        <color rgb="FF000000"/>
      </top>
      <bottom/>
      <diagonal/>
    </border>
    <border>
      <left/>
      <right style="thick">
        <color rgb="FF000000"/>
      </right>
      <top/>
      <bottom style="thick">
        <color rgb="FF000000"/>
      </bottom>
      <diagonal/>
    </border>
    <border>
      <left/>
      <right style="thick">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diagonal/>
    </border>
    <border>
      <left/>
      <right style="medium">
        <color rgb="FF000000"/>
      </right>
      <top/>
      <bottom/>
      <diagonal/>
    </border>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indexed="64"/>
      </bottom>
      <diagonal/>
    </border>
    <border>
      <left style="medium">
        <color rgb="FF3D91D6"/>
      </left>
      <right style="medium">
        <color rgb="FF3D91D6"/>
      </right>
      <top style="medium">
        <color rgb="FF3D91D6"/>
      </top>
      <bottom style="medium">
        <color rgb="FF3D91D6"/>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rgb="FF000000"/>
      </top>
      <bottom/>
      <diagonal/>
    </border>
    <border>
      <left style="thin">
        <color indexed="64"/>
      </left>
      <right/>
      <top style="thin">
        <color rgb="FF000000"/>
      </top>
      <bottom/>
      <diagonal/>
    </border>
    <border>
      <left style="thin">
        <color rgb="FF000000"/>
      </left>
      <right style="thin">
        <color rgb="FF000000"/>
      </right>
      <top style="thin">
        <color indexed="64"/>
      </top>
      <bottom/>
      <diagonal/>
    </border>
  </borders>
  <cellStyleXfs count="5">
    <xf numFmtId="0" fontId="0" fillId="0" borderId="0"/>
    <xf numFmtId="0" fontId="33" fillId="0" borderId="0" applyNumberFormat="0" applyFill="0" applyBorder="0" applyAlignment="0" applyProtection="0"/>
    <xf numFmtId="9" fontId="36" fillId="0" borderId="0" applyFont="0" applyFill="0" applyBorder="0" applyAlignment="0" applyProtection="0"/>
    <xf numFmtId="0" fontId="38" fillId="0" borderId="57"/>
    <xf numFmtId="0" fontId="49" fillId="0" borderId="57"/>
  </cellStyleXfs>
  <cellXfs count="1141">
    <xf numFmtId="0" fontId="0" fillId="0" borderId="0" xfId="0" applyFont="1" applyAlignment="1"/>
    <xf numFmtId="0" fontId="2" fillId="2" borderId="1" xfId="0" applyFont="1" applyFill="1" applyBorder="1" applyAlignment="1">
      <alignment horizontal="left"/>
    </xf>
    <xf numFmtId="0" fontId="3" fillId="2" borderId="1" xfId="0" applyFont="1" applyFill="1" applyBorder="1" applyAlignment="1">
      <alignment wrapText="1"/>
    </xf>
    <xf numFmtId="0" fontId="6" fillId="2" borderId="1" xfId="0" applyFont="1" applyFill="1" applyBorder="1" applyAlignment="1">
      <alignment horizontal="left"/>
    </xf>
    <xf numFmtId="0" fontId="7" fillId="2" borderId="1" xfId="0" applyFont="1" applyFill="1" applyBorder="1" applyAlignment="1">
      <alignment horizontal="left"/>
    </xf>
    <xf numFmtId="0" fontId="8" fillId="0" borderId="2" xfId="0" applyFont="1" applyBorder="1"/>
    <xf numFmtId="0" fontId="9" fillId="2" borderId="4" xfId="0" applyFont="1" applyFill="1" applyBorder="1" applyAlignment="1">
      <alignment horizontal="left" wrapText="1"/>
    </xf>
    <xf numFmtId="0" fontId="9" fillId="2" borderId="6" xfId="0" applyFont="1" applyFill="1" applyBorder="1" applyAlignment="1">
      <alignment horizontal="left" wrapText="1"/>
    </xf>
    <xf numFmtId="0" fontId="9" fillId="2" borderId="8" xfId="0" applyFont="1" applyFill="1" applyBorder="1" applyAlignment="1">
      <alignment horizontal="left" wrapText="1"/>
    </xf>
    <xf numFmtId="0" fontId="11" fillId="2" borderId="4" xfId="0" applyFont="1" applyFill="1" applyBorder="1" applyAlignment="1">
      <alignment horizontal="left" wrapText="1"/>
    </xf>
    <xf numFmtId="0" fontId="11" fillId="2" borderId="4"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11" fillId="2" borderId="8" xfId="0" applyFont="1" applyFill="1" applyBorder="1" applyAlignment="1">
      <alignment horizontal="left" vertical="center" wrapText="1"/>
    </xf>
    <xf numFmtId="0" fontId="11" fillId="2" borderId="9" xfId="0" applyFont="1" applyFill="1" applyBorder="1" applyAlignment="1">
      <alignment horizontal="left" vertical="center" wrapText="1"/>
    </xf>
    <xf numFmtId="0" fontId="11" fillId="2" borderId="6" xfId="0" applyFont="1" applyFill="1" applyBorder="1" applyAlignment="1">
      <alignment horizontal="left" vertical="top" wrapText="1"/>
    </xf>
    <xf numFmtId="0" fontId="9" fillId="2" borderId="6" xfId="0" applyFont="1" applyFill="1" applyBorder="1" applyAlignment="1">
      <alignment horizontal="left"/>
    </xf>
    <xf numFmtId="0" fontId="9" fillId="2" borderId="8" xfId="0" applyFont="1" applyFill="1" applyBorder="1" applyAlignment="1">
      <alignment horizontal="left"/>
    </xf>
    <xf numFmtId="0" fontId="11" fillId="2" borderId="6" xfId="0" applyFont="1" applyFill="1" applyBorder="1" applyAlignment="1">
      <alignment horizontal="left" vertical="center"/>
    </xf>
    <xf numFmtId="0" fontId="11" fillId="2" borderId="8" xfId="0" applyFont="1" applyFill="1" applyBorder="1" applyAlignment="1">
      <alignment horizontal="left" vertical="center"/>
    </xf>
    <xf numFmtId="0" fontId="9" fillId="2" borderId="10" xfId="0" applyFont="1" applyFill="1" applyBorder="1" applyAlignment="1">
      <alignment horizontal="left" vertical="center"/>
    </xf>
    <xf numFmtId="0" fontId="11" fillId="2" borderId="4" xfId="0" applyFont="1" applyFill="1" applyBorder="1" applyAlignment="1">
      <alignment horizontal="left" vertical="center"/>
    </xf>
    <xf numFmtId="0" fontId="9" fillId="2" borderId="11" xfId="0" applyFont="1" applyFill="1" applyBorder="1" applyAlignment="1">
      <alignment horizontal="left"/>
    </xf>
    <xf numFmtId="0" fontId="11" fillId="2" borderId="4" xfId="0" applyFont="1" applyFill="1" applyBorder="1" applyAlignment="1">
      <alignment horizontal="left" vertical="top" wrapText="1"/>
    </xf>
    <xf numFmtId="0" fontId="11" fillId="2" borderId="6" xfId="0" applyFont="1" applyFill="1" applyBorder="1" applyAlignment="1">
      <alignment horizontal="left" wrapText="1"/>
    </xf>
    <xf numFmtId="0" fontId="11" fillId="2" borderId="11" xfId="0" applyFont="1" applyFill="1" applyBorder="1" applyAlignment="1">
      <alignment horizontal="left" vertical="center" wrapText="1"/>
    </xf>
    <xf numFmtId="0" fontId="3" fillId="2" borderId="10" xfId="0" applyFont="1" applyFill="1" applyBorder="1" applyAlignment="1">
      <alignment vertical="center" wrapText="1"/>
    </xf>
    <xf numFmtId="0" fontId="3" fillId="2" borderId="12" xfId="0" applyFont="1" applyFill="1" applyBorder="1" applyAlignment="1">
      <alignment vertical="center" wrapText="1"/>
    </xf>
    <xf numFmtId="0" fontId="9" fillId="2" borderId="4" xfId="0" applyFont="1" applyFill="1" applyBorder="1" applyAlignment="1">
      <alignment horizontal="left"/>
    </xf>
    <xf numFmtId="0" fontId="3" fillId="2" borderId="13" xfId="0" applyFont="1" applyFill="1" applyBorder="1" applyAlignment="1">
      <alignment wrapText="1"/>
    </xf>
    <xf numFmtId="0" fontId="3" fillId="2" borderId="10" xfId="0" applyFont="1" applyFill="1" applyBorder="1" applyAlignment="1">
      <alignment wrapText="1"/>
    </xf>
    <xf numFmtId="0" fontId="11" fillId="2" borderId="8" xfId="0" applyFont="1" applyFill="1" applyBorder="1" applyAlignment="1">
      <alignment horizontal="left" vertical="top" wrapText="1"/>
    </xf>
    <xf numFmtId="0" fontId="4" fillId="2" borderId="1" xfId="0" applyFont="1" applyFill="1" applyBorder="1" applyAlignment="1">
      <alignment vertical="center"/>
    </xf>
    <xf numFmtId="0" fontId="11" fillId="2" borderId="1" xfId="0" applyFont="1" applyFill="1" applyBorder="1"/>
    <xf numFmtId="0" fontId="11" fillId="2" borderId="1" xfId="0" applyFont="1" applyFill="1" applyBorder="1" applyAlignment="1">
      <alignment wrapText="1"/>
    </xf>
    <xf numFmtId="0" fontId="12" fillId="2" borderId="1" xfId="0" applyFont="1" applyFill="1" applyBorder="1" applyAlignment="1">
      <alignment horizontal="left" vertical="center"/>
    </xf>
    <xf numFmtId="0" fontId="11" fillId="2" borderId="2"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3" fillId="2" borderId="1" xfId="0" applyFont="1" applyFill="1" applyBorder="1" applyAlignment="1">
      <alignment horizontal="left" vertical="center"/>
    </xf>
    <xf numFmtId="0" fontId="12" fillId="2" borderId="2" xfId="0" applyFont="1" applyFill="1" applyBorder="1" applyAlignment="1">
      <alignment horizontal="left" vertical="center" wrapText="1"/>
    </xf>
    <xf numFmtId="0" fontId="11" fillId="2" borderId="2" xfId="0" applyFont="1" applyFill="1" applyBorder="1" applyAlignment="1">
      <alignment vertical="center" wrapText="1"/>
    </xf>
    <xf numFmtId="0" fontId="11" fillId="2" borderId="2" xfId="0" applyFont="1" applyFill="1" applyBorder="1" applyAlignment="1">
      <alignment horizontal="center" vertical="center"/>
    </xf>
    <xf numFmtId="0" fontId="11" fillId="2" borderId="1" xfId="0" applyFont="1" applyFill="1" applyBorder="1" applyAlignment="1">
      <alignment horizontal="center" vertical="center"/>
    </xf>
    <xf numFmtId="0" fontId="11" fillId="2" borderId="1" xfId="0" applyFont="1" applyFill="1" applyBorder="1" applyAlignment="1">
      <alignment horizontal="left" vertical="top" wrapText="1"/>
    </xf>
    <xf numFmtId="0" fontId="14" fillId="2" borderId="1" xfId="0" applyFont="1" applyFill="1" applyBorder="1" applyAlignment="1">
      <alignment horizontal="left" vertical="center"/>
    </xf>
    <xf numFmtId="0" fontId="15" fillId="2" borderId="1" xfId="0" applyFont="1" applyFill="1" applyBorder="1" applyAlignment="1">
      <alignment horizontal="left"/>
    </xf>
    <xf numFmtId="0" fontId="12" fillId="2" borderId="2" xfId="0" applyFont="1" applyFill="1" applyBorder="1" applyAlignment="1">
      <alignment horizontal="left" vertical="top" wrapText="1"/>
    </xf>
    <xf numFmtId="0" fontId="11" fillId="2" borderId="2" xfId="0" applyFont="1" applyFill="1" applyBorder="1" applyAlignment="1">
      <alignment horizontal="left" vertical="top" wrapText="1"/>
    </xf>
    <xf numFmtId="0" fontId="11" fillId="0" borderId="0" xfId="0" applyFont="1"/>
    <xf numFmtId="0" fontId="12" fillId="2" borderId="16" xfId="0" applyFont="1" applyFill="1" applyBorder="1" applyAlignment="1">
      <alignment horizontal="left" vertical="center" wrapText="1"/>
    </xf>
    <xf numFmtId="0" fontId="11" fillId="2" borderId="16" xfId="0" applyFont="1" applyFill="1" applyBorder="1" applyAlignment="1">
      <alignment vertical="center" wrapText="1"/>
    </xf>
    <xf numFmtId="0" fontId="12" fillId="2" borderId="2" xfId="0" applyFont="1" applyFill="1" applyBorder="1" applyAlignment="1">
      <alignment vertical="center"/>
    </xf>
    <xf numFmtId="0" fontId="11" fillId="2" borderId="2" xfId="0" applyFont="1" applyFill="1" applyBorder="1" applyAlignment="1">
      <alignment vertical="top" wrapText="1"/>
    </xf>
    <xf numFmtId="0" fontId="11" fillId="2" borderId="2" xfId="0" applyFont="1" applyFill="1" applyBorder="1"/>
    <xf numFmtId="0" fontId="11" fillId="2" borderId="2" xfId="0" applyFont="1" applyFill="1" applyBorder="1" applyAlignment="1">
      <alignment wrapText="1"/>
    </xf>
    <xf numFmtId="0" fontId="12" fillId="2" borderId="2" xfId="0" applyFont="1" applyFill="1" applyBorder="1" applyAlignment="1">
      <alignment horizontal="left" vertical="center"/>
    </xf>
    <xf numFmtId="0" fontId="11" fillId="2" borderId="1" xfId="0" applyFont="1" applyFill="1" applyBorder="1" applyAlignment="1">
      <alignment horizontal="left" vertical="center"/>
    </xf>
    <xf numFmtId="0" fontId="12" fillId="2" borderId="1" xfId="0" applyFont="1" applyFill="1" applyBorder="1"/>
    <xf numFmtId="0" fontId="0" fillId="2" borderId="1" xfId="0" applyFont="1" applyFill="1" applyBorder="1"/>
    <xf numFmtId="0" fontId="11" fillId="3" borderId="2"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2" xfId="0" applyFont="1" applyFill="1" applyBorder="1" applyAlignment="1">
      <alignment horizontal="center" vertical="center" wrapText="1"/>
    </xf>
    <xf numFmtId="0" fontId="0" fillId="0" borderId="0" xfId="0" applyFont="1"/>
    <xf numFmtId="0" fontId="17" fillId="0" borderId="2" xfId="0" applyFont="1" applyBorder="1" applyAlignment="1">
      <alignment horizontal="left" vertical="top" wrapText="1"/>
    </xf>
    <xf numFmtId="0" fontId="12" fillId="3" borderId="29" xfId="0" applyFont="1" applyFill="1" applyBorder="1" applyAlignment="1">
      <alignment horizontal="center" vertical="center" wrapText="1"/>
    </xf>
    <xf numFmtId="0" fontId="12" fillId="3" borderId="30" xfId="0" applyFont="1" applyFill="1" applyBorder="1" applyAlignment="1">
      <alignment horizontal="center" vertical="center" wrapText="1"/>
    </xf>
    <xf numFmtId="0" fontId="20" fillId="2" borderId="1" xfId="0" applyFont="1" applyFill="1" applyBorder="1"/>
    <xf numFmtId="0" fontId="9" fillId="2" borderId="1" xfId="0" applyFont="1" applyFill="1" applyBorder="1"/>
    <xf numFmtId="0" fontId="11" fillId="2" borderId="2" xfId="0" applyFont="1" applyFill="1" applyBorder="1" applyAlignment="1">
      <alignment vertical="center"/>
    </xf>
    <xf numFmtId="0" fontId="12" fillId="2" borderId="2" xfId="0" applyFont="1" applyFill="1" applyBorder="1" applyAlignment="1">
      <alignment horizontal="center" vertical="top"/>
    </xf>
    <xf numFmtId="0" fontId="12" fillId="2" borderId="1" xfId="0" applyFont="1" applyFill="1" applyBorder="1" applyAlignment="1">
      <alignment horizontal="center" vertical="top"/>
    </xf>
    <xf numFmtId="0" fontId="12" fillId="2" borderId="2" xfId="0" applyFont="1" applyFill="1" applyBorder="1" applyAlignment="1">
      <alignment vertical="top" wrapText="1"/>
    </xf>
    <xf numFmtId="0" fontId="11" fillId="2" borderId="1" xfId="0" applyFont="1" applyFill="1" applyBorder="1" applyAlignment="1">
      <alignment horizontal="center"/>
    </xf>
    <xf numFmtId="0" fontId="17" fillId="2" borderId="2" xfId="0" applyFont="1" applyFill="1" applyBorder="1" applyAlignment="1">
      <alignment vertical="top" wrapText="1"/>
    </xf>
    <xf numFmtId="0" fontId="19" fillId="2" borderId="1" xfId="0" applyFont="1" applyFill="1" applyBorder="1"/>
    <xf numFmtId="0" fontId="12" fillId="2" borderId="2" xfId="0" applyFont="1" applyFill="1" applyBorder="1" applyAlignment="1">
      <alignment wrapText="1"/>
    </xf>
    <xf numFmtId="0" fontId="11" fillId="2" borderId="2" xfId="0" applyFont="1" applyFill="1" applyBorder="1" applyAlignment="1">
      <alignment horizontal="left" vertical="center" wrapText="1"/>
    </xf>
    <xf numFmtId="0" fontId="0" fillId="2" borderId="2" xfId="0" applyFont="1" applyFill="1" applyBorder="1"/>
    <xf numFmtId="0" fontId="11" fillId="5" borderId="2" xfId="0" applyFont="1" applyFill="1" applyBorder="1"/>
    <xf numFmtId="0" fontId="12" fillId="5" borderId="16" xfId="0" applyFont="1" applyFill="1" applyBorder="1" applyAlignment="1">
      <alignment horizontal="left" vertical="center"/>
    </xf>
    <xf numFmtId="0" fontId="12" fillId="2" borderId="1" xfId="0" applyFont="1" applyFill="1" applyBorder="1" applyAlignment="1">
      <alignment vertical="top"/>
    </xf>
    <xf numFmtId="0" fontId="11" fillId="2" borderId="16" xfId="0" applyFont="1" applyFill="1" applyBorder="1" applyAlignment="1">
      <alignment horizontal="left" vertical="center" wrapText="1"/>
    </xf>
    <xf numFmtId="0" fontId="11" fillId="2" borderId="3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4" fillId="2" borderId="1" xfId="0" applyFont="1" applyFill="1" applyBorder="1" applyAlignment="1">
      <alignment wrapText="1"/>
    </xf>
    <xf numFmtId="0" fontId="11" fillId="2" borderId="2" xfId="0" applyFont="1" applyFill="1" applyBorder="1" applyAlignment="1">
      <alignment horizontal="left" vertical="center"/>
    </xf>
    <xf numFmtId="0" fontId="11" fillId="2" borderId="36" xfId="0" applyFont="1" applyFill="1" applyBorder="1" applyAlignment="1">
      <alignment horizontal="left" vertical="center" wrapText="1"/>
    </xf>
    <xf numFmtId="0" fontId="11" fillId="2" borderId="37"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17" fillId="2" borderId="1" xfId="0" applyFont="1" applyFill="1" applyBorder="1" applyAlignment="1">
      <alignment wrapText="1"/>
    </xf>
    <xf numFmtId="0" fontId="17" fillId="2" borderId="1" xfId="0" applyFont="1" applyFill="1" applyBorder="1" applyAlignment="1">
      <alignment horizontal="left" vertical="top"/>
    </xf>
    <xf numFmtId="0" fontId="11" fillId="2" borderId="1" xfId="0" applyFont="1" applyFill="1" applyBorder="1" applyAlignment="1">
      <alignment vertical="top"/>
    </xf>
    <xf numFmtId="0" fontId="12" fillId="2" borderId="2" xfId="0" applyFont="1" applyFill="1" applyBorder="1"/>
    <xf numFmtId="0" fontId="11" fillId="2" borderId="1" xfId="0" applyFont="1" applyFill="1" applyBorder="1" applyAlignment="1">
      <alignment horizontal="left" vertical="center" wrapText="1"/>
    </xf>
    <xf numFmtId="0" fontId="11" fillId="2" borderId="16"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39" xfId="0" applyFont="1" applyFill="1" applyBorder="1" applyAlignment="1">
      <alignment horizontal="left" vertical="center"/>
    </xf>
    <xf numFmtId="0" fontId="12" fillId="0" borderId="0" xfId="0" applyFont="1" applyAlignment="1">
      <alignment horizontal="left" vertical="center"/>
    </xf>
    <xf numFmtId="0" fontId="11" fillId="0" borderId="0" xfId="0" applyFont="1" applyAlignment="1">
      <alignment horizontal="left" vertical="center"/>
    </xf>
    <xf numFmtId="0" fontId="4" fillId="0" borderId="0" xfId="0" applyFont="1" applyAlignment="1">
      <alignment horizontal="left" vertical="center"/>
    </xf>
    <xf numFmtId="0" fontId="11" fillId="3" borderId="16" xfId="0" applyFont="1" applyFill="1" applyBorder="1" applyAlignment="1">
      <alignment horizontal="left" vertical="center"/>
    </xf>
    <xf numFmtId="0" fontId="12" fillId="3" borderId="16" xfId="0" applyFont="1" applyFill="1" applyBorder="1" applyAlignment="1">
      <alignment horizontal="left" vertical="center"/>
    </xf>
    <xf numFmtId="0" fontId="11" fillId="0" borderId="3" xfId="0" applyFont="1" applyBorder="1" applyAlignment="1">
      <alignment horizontal="left" vertical="center" wrapText="1"/>
    </xf>
    <xf numFmtId="0" fontId="11" fillId="0" borderId="2" xfId="0" applyFont="1" applyBorder="1" applyAlignment="1">
      <alignment horizontal="left" vertical="center" wrapText="1"/>
    </xf>
    <xf numFmtId="0" fontId="0" fillId="0" borderId="0" xfId="0" applyFont="1" applyAlignment="1">
      <alignment horizontal="left" vertical="center"/>
    </xf>
    <xf numFmtId="0" fontId="11" fillId="0" borderId="2" xfId="0" applyFont="1" applyBorder="1" applyAlignment="1">
      <alignment horizontal="left" vertical="center"/>
    </xf>
    <xf numFmtId="0" fontId="11" fillId="0" borderId="0" xfId="0" applyFont="1" applyAlignment="1">
      <alignment horizontal="left" vertical="center" wrapText="1"/>
    </xf>
    <xf numFmtId="0" fontId="12" fillId="0" borderId="0" xfId="0" applyFont="1" applyAlignment="1">
      <alignment horizontal="left" vertical="center" wrapText="1"/>
    </xf>
    <xf numFmtId="0" fontId="14" fillId="0" borderId="0" xfId="0" applyFont="1" applyAlignment="1">
      <alignment horizontal="left" vertical="center" wrapText="1"/>
    </xf>
    <xf numFmtId="0" fontId="21" fillId="0" borderId="0" xfId="0" applyFont="1" applyAlignment="1">
      <alignment horizontal="left" vertical="center" wrapText="1"/>
    </xf>
    <xf numFmtId="0" fontId="12" fillId="3" borderId="2" xfId="0" applyFont="1" applyFill="1" applyBorder="1" applyAlignment="1">
      <alignment horizontal="left" vertical="center" wrapText="1"/>
    </xf>
    <xf numFmtId="0" fontId="22" fillId="0" borderId="0" xfId="0" applyFont="1" applyAlignment="1">
      <alignment horizontal="left" vertical="center" wrapText="1"/>
    </xf>
    <xf numFmtId="0" fontId="8" fillId="0" borderId="0" xfId="0" applyFont="1" applyAlignment="1">
      <alignment horizontal="left" vertical="center"/>
    </xf>
    <xf numFmtId="0" fontId="11" fillId="2" borderId="16" xfId="0" applyFont="1" applyFill="1" applyBorder="1" applyAlignment="1">
      <alignment horizontal="left" vertical="center"/>
    </xf>
    <xf numFmtId="0" fontId="11" fillId="0" borderId="19" xfId="0" applyFont="1" applyBorder="1" applyAlignment="1">
      <alignment horizontal="left" vertical="center" wrapText="1"/>
    </xf>
    <xf numFmtId="0" fontId="14" fillId="0" borderId="0" xfId="0" applyFont="1" applyAlignment="1">
      <alignment horizontal="left" vertical="center"/>
    </xf>
    <xf numFmtId="0" fontId="12" fillId="0" borderId="2" xfId="0" applyFont="1" applyBorder="1" applyAlignment="1">
      <alignment horizontal="left" vertical="center"/>
    </xf>
    <xf numFmtId="0" fontId="12" fillId="0" borderId="2" xfId="0" applyFont="1" applyBorder="1" applyAlignment="1">
      <alignment horizontal="left" vertical="center" wrapText="1"/>
    </xf>
    <xf numFmtId="0" fontId="12" fillId="4" borderId="2" xfId="0" applyFont="1" applyFill="1" applyBorder="1" applyAlignment="1">
      <alignment horizontal="left" vertical="center"/>
    </xf>
    <xf numFmtId="0" fontId="9" fillId="0" borderId="0" xfId="0" applyFont="1" applyAlignment="1">
      <alignment horizontal="left" vertical="center"/>
    </xf>
    <xf numFmtId="0" fontId="20" fillId="4" borderId="2" xfId="0" applyFont="1" applyFill="1" applyBorder="1" applyAlignment="1">
      <alignment horizontal="left" vertical="center"/>
    </xf>
    <xf numFmtId="0" fontId="9" fillId="0" borderId="2" xfId="0" applyFont="1" applyBorder="1" applyAlignment="1">
      <alignment horizontal="left" vertical="center"/>
    </xf>
    <xf numFmtId="0" fontId="9" fillId="0" borderId="2" xfId="0" applyFont="1" applyBorder="1" applyAlignment="1">
      <alignment horizontal="left" vertical="center" wrapText="1"/>
    </xf>
    <xf numFmtId="0" fontId="12" fillId="5" borderId="2" xfId="0" applyFont="1" applyFill="1" applyBorder="1" applyAlignment="1">
      <alignment horizontal="left" vertical="center" wrapText="1"/>
    </xf>
    <xf numFmtId="0" fontId="4" fillId="0" borderId="0" xfId="0" applyFont="1" applyAlignment="1">
      <alignment horizontal="left" vertical="center" wrapText="1"/>
    </xf>
    <xf numFmtId="0" fontId="11" fillId="6" borderId="2" xfId="0" applyFont="1" applyFill="1" applyBorder="1"/>
    <xf numFmtId="0" fontId="12" fillId="6" borderId="2" xfId="0" applyFont="1" applyFill="1" applyBorder="1"/>
    <xf numFmtId="0" fontId="12" fillId="6" borderId="2" xfId="0" applyFont="1" applyFill="1" applyBorder="1" applyAlignment="1">
      <alignment vertical="top"/>
    </xf>
    <xf numFmtId="0" fontId="17" fillId="0" borderId="2" xfId="0" applyFont="1" applyBorder="1" applyAlignment="1">
      <alignment horizontal="left" vertical="center"/>
    </xf>
    <xf numFmtId="0" fontId="0" fillId="0" borderId="2" xfId="0" applyFont="1" applyBorder="1" applyAlignment="1">
      <alignment horizontal="left" vertical="center"/>
    </xf>
    <xf numFmtId="0" fontId="8" fillId="0" borderId="0" xfId="0" applyFont="1"/>
    <xf numFmtId="0" fontId="17" fillId="0" borderId="0" xfId="0" applyFont="1" applyAlignment="1">
      <alignment wrapText="1"/>
    </xf>
    <xf numFmtId="0" fontId="17" fillId="0" borderId="0" xfId="0" applyFont="1"/>
    <xf numFmtId="0" fontId="11" fillId="0" borderId="2" xfId="0" applyFont="1" applyBorder="1" applyAlignment="1">
      <alignment horizontal="left" vertical="top" wrapText="1"/>
    </xf>
    <xf numFmtId="0" fontId="11" fillId="0" borderId="14" xfId="0" applyFont="1" applyBorder="1" applyAlignment="1">
      <alignment horizontal="center"/>
    </xf>
    <xf numFmtId="0" fontId="11" fillId="0" borderId="2" xfId="0" applyFont="1" applyBorder="1" applyAlignment="1">
      <alignment horizontal="center"/>
    </xf>
    <xf numFmtId="0" fontId="12" fillId="3" borderId="16" xfId="0" applyFont="1" applyFill="1" applyBorder="1" applyAlignment="1">
      <alignment horizontal="left" vertical="center" wrapText="1"/>
    </xf>
    <xf numFmtId="0" fontId="12" fillId="4" borderId="2" xfId="0" applyFont="1" applyFill="1" applyBorder="1" applyAlignment="1">
      <alignment horizontal="left" vertical="center" wrapText="1"/>
    </xf>
    <xf numFmtId="164" fontId="11" fillId="0" borderId="2" xfId="0" applyNumberFormat="1" applyFont="1" applyBorder="1" applyAlignment="1">
      <alignment horizontal="left" vertical="center"/>
    </xf>
    <xf numFmtId="0" fontId="4" fillId="0" borderId="15" xfId="0" applyFont="1" applyBorder="1"/>
    <xf numFmtId="0" fontId="11" fillId="6" borderId="1" xfId="0" applyFont="1" applyFill="1" applyBorder="1"/>
    <xf numFmtId="0" fontId="12" fillId="6" borderId="1" xfId="0" applyFont="1" applyFill="1" applyBorder="1"/>
    <xf numFmtId="0" fontId="11" fillId="2" borderId="43" xfId="0" applyFont="1" applyFill="1" applyBorder="1" applyAlignment="1">
      <alignment vertical="center"/>
    </xf>
    <xf numFmtId="0" fontId="11" fillId="2" borderId="29" xfId="0" applyFont="1" applyFill="1" applyBorder="1" applyAlignment="1">
      <alignment vertical="center"/>
    </xf>
    <xf numFmtId="0" fontId="11" fillId="2" borderId="36" xfId="0" applyFont="1" applyFill="1" applyBorder="1" applyAlignment="1">
      <alignment wrapText="1"/>
    </xf>
    <xf numFmtId="0" fontId="12" fillId="6" borderId="2" xfId="0" applyFont="1" applyFill="1" applyBorder="1" applyAlignment="1">
      <alignment horizontal="center" vertical="center" wrapText="1"/>
    </xf>
    <xf numFmtId="0" fontId="24" fillId="6" borderId="2" xfId="0" applyFont="1" applyFill="1" applyBorder="1" applyAlignment="1">
      <alignment horizontal="center" wrapText="1"/>
    </xf>
    <xf numFmtId="0" fontId="23" fillId="2" borderId="39" xfId="0" applyFont="1" applyFill="1" applyBorder="1"/>
    <xf numFmtId="0" fontId="24" fillId="4" borderId="2" xfId="0" applyFont="1" applyFill="1" applyBorder="1" applyAlignment="1">
      <alignment horizontal="center" vertical="center" wrapText="1"/>
    </xf>
    <xf numFmtId="0" fontId="12" fillId="4" borderId="51" xfId="0" applyFont="1" applyFill="1" applyBorder="1" applyAlignment="1">
      <alignment horizontal="center" vertical="center" wrapText="1"/>
    </xf>
    <xf numFmtId="0" fontId="11" fillId="2" borderId="39" xfId="0" applyFont="1" applyFill="1" applyBorder="1" applyAlignment="1">
      <alignment horizontal="left" vertical="center" wrapText="1"/>
    </xf>
    <xf numFmtId="0" fontId="11" fillId="2" borderId="51" xfId="0" applyFont="1" applyFill="1" applyBorder="1" applyAlignment="1">
      <alignment horizontal="left" vertical="center" wrapText="1"/>
    </xf>
    <xf numFmtId="0" fontId="24" fillId="4" borderId="36" xfId="0" applyFont="1" applyFill="1" applyBorder="1" applyAlignment="1">
      <alignment horizontal="center" wrapText="1"/>
    </xf>
    <xf numFmtId="0" fontId="4" fillId="2" borderId="51" xfId="0" applyFont="1" applyFill="1" applyBorder="1" applyAlignment="1">
      <alignment vertical="top"/>
    </xf>
    <xf numFmtId="0" fontId="12" fillId="6" borderId="29" xfId="0" applyFont="1" applyFill="1" applyBorder="1"/>
    <xf numFmtId="0" fontId="11" fillId="0" borderId="15" xfId="0" applyFont="1" applyBorder="1" applyAlignment="1">
      <alignment horizontal="left" vertical="center" wrapText="1"/>
    </xf>
    <xf numFmtId="0" fontId="11" fillId="0" borderId="0" xfId="0" applyFont="1" applyAlignment="1">
      <alignment horizontal="left" wrapText="1"/>
    </xf>
    <xf numFmtId="0" fontId="11" fillId="0" borderId="2" xfId="0" applyFont="1" applyBorder="1" applyAlignment="1">
      <alignment vertical="top"/>
    </xf>
    <xf numFmtId="0" fontId="11" fillId="3" borderId="2" xfId="0" applyFont="1" applyFill="1" applyBorder="1" applyAlignment="1">
      <alignment horizontal="center" vertical="center" wrapText="1"/>
    </xf>
    <xf numFmtId="0" fontId="16" fillId="2" borderId="2" xfId="0" applyFont="1" applyFill="1" applyBorder="1" applyAlignment="1">
      <alignment horizontal="left"/>
    </xf>
    <xf numFmtId="0" fontId="12" fillId="3" borderId="52" xfId="0" applyFont="1" applyFill="1" applyBorder="1" applyAlignment="1">
      <alignment horizontal="left" vertical="center" wrapText="1"/>
    </xf>
    <xf numFmtId="0" fontId="12" fillId="2" borderId="52" xfId="0" applyFont="1" applyFill="1" applyBorder="1" applyAlignment="1">
      <alignment horizontal="left" vertical="center" wrapText="1"/>
    </xf>
    <xf numFmtId="0" fontId="25" fillId="2" borderId="2" xfId="0" applyFont="1" applyFill="1" applyBorder="1" applyAlignment="1">
      <alignment horizontal="left" vertical="center"/>
    </xf>
    <xf numFmtId="0" fontId="12" fillId="5" borderId="2" xfId="0" applyFont="1" applyFill="1" applyBorder="1" applyAlignment="1">
      <alignment horizontal="left" vertical="center"/>
    </xf>
    <xf numFmtId="0" fontId="25" fillId="2" borderId="29" xfId="0" applyFont="1" applyFill="1" applyBorder="1" applyAlignment="1">
      <alignment horizontal="left" vertical="center"/>
    </xf>
    <xf numFmtId="0" fontId="11" fillId="6" borderId="16" xfId="0" applyFont="1" applyFill="1" applyBorder="1"/>
    <xf numFmtId="0" fontId="12" fillId="6" borderId="16" xfId="0" applyFont="1" applyFill="1" applyBorder="1"/>
    <xf numFmtId="0" fontId="12" fillId="6" borderId="16" xfId="0" applyFont="1" applyFill="1" applyBorder="1" applyAlignment="1">
      <alignment horizontal="center" vertical="center" wrapText="1"/>
    </xf>
    <xf numFmtId="0" fontId="11" fillId="0" borderId="2" xfId="0" applyFont="1" applyBorder="1" applyAlignment="1">
      <alignment vertical="center"/>
    </xf>
    <xf numFmtId="0" fontId="24" fillId="7" borderId="2" xfId="0" applyFont="1" applyFill="1" applyBorder="1"/>
    <xf numFmtId="0" fontId="12" fillId="4" borderId="2" xfId="0" applyFont="1" applyFill="1" applyBorder="1" applyAlignment="1">
      <alignment wrapText="1"/>
    </xf>
    <xf numFmtId="0" fontId="11" fillId="2" borderId="2" xfId="0" applyFont="1" applyFill="1" applyBorder="1" applyAlignment="1">
      <alignment horizontal="center"/>
    </xf>
    <xf numFmtId="0" fontId="27" fillId="0" borderId="0" xfId="0" applyFont="1"/>
    <xf numFmtId="0" fontId="23" fillId="2" borderId="29" xfId="0" applyFont="1" applyFill="1" applyBorder="1" applyAlignment="1">
      <alignment horizontal="left"/>
    </xf>
    <xf numFmtId="0" fontId="11" fillId="2" borderId="29" xfId="0" applyFont="1" applyFill="1" applyBorder="1" applyAlignment="1">
      <alignment wrapText="1"/>
    </xf>
    <xf numFmtId="0" fontId="11" fillId="2" borderId="30" xfId="0" applyFont="1" applyFill="1" applyBorder="1" applyAlignment="1">
      <alignment horizontal="center"/>
    </xf>
    <xf numFmtId="0" fontId="4" fillId="0" borderId="25" xfId="0" applyFont="1" applyBorder="1"/>
    <xf numFmtId="0" fontId="4" fillId="0" borderId="0" xfId="0" applyFont="1"/>
    <xf numFmtId="0" fontId="28" fillId="0" borderId="0" xfId="0" applyFont="1"/>
    <xf numFmtId="0" fontId="12" fillId="5" borderId="2" xfId="0" applyFont="1" applyFill="1" applyBorder="1"/>
    <xf numFmtId="0" fontId="12" fillId="5" borderId="29" xfId="0" applyFont="1" applyFill="1" applyBorder="1" applyAlignment="1">
      <alignment horizontal="center" vertical="top"/>
    </xf>
    <xf numFmtId="0" fontId="11" fillId="0" borderId="2" xfId="0" applyFont="1" applyBorder="1" applyAlignment="1">
      <alignment wrapText="1"/>
    </xf>
    <xf numFmtId="0" fontId="12" fillId="0" borderId="0" xfId="0" applyFont="1" applyAlignment="1">
      <alignment vertical="top"/>
    </xf>
    <xf numFmtId="0" fontId="12" fillId="6" borderId="29" xfId="0" applyFont="1" applyFill="1" applyBorder="1" applyAlignment="1">
      <alignment horizontal="center" vertical="top"/>
    </xf>
    <xf numFmtId="0" fontId="12" fillId="6" borderId="29" xfId="0" applyFont="1" applyFill="1" applyBorder="1" applyAlignment="1">
      <alignment horizontal="center" vertical="top" wrapText="1"/>
    </xf>
    <xf numFmtId="0" fontId="8" fillId="7" borderId="2" xfId="0" applyFont="1" applyFill="1" applyBorder="1" applyAlignment="1">
      <alignment horizontal="left" vertical="center" wrapText="1"/>
    </xf>
    <xf numFmtId="0" fontId="8" fillId="5" borderId="2" xfId="0" applyFont="1" applyFill="1" applyBorder="1" applyAlignment="1">
      <alignment horizontal="left" vertical="center" wrapText="1"/>
    </xf>
    <xf numFmtId="0" fontId="4" fillId="5" borderId="30" xfId="0" applyFont="1" applyFill="1" applyBorder="1"/>
    <xf numFmtId="0" fontId="0" fillId="2" borderId="1" xfId="0" applyFont="1" applyFill="1" applyBorder="1" applyAlignment="1">
      <alignment wrapText="1"/>
    </xf>
    <xf numFmtId="0" fontId="0" fillId="2" borderId="2" xfId="0" applyFont="1" applyFill="1" applyBorder="1" applyAlignment="1">
      <alignment horizontal="left" vertical="center" wrapText="1"/>
    </xf>
    <xf numFmtId="0" fontId="8" fillId="7" borderId="2" xfId="0" applyFont="1" applyFill="1" applyBorder="1" applyAlignment="1">
      <alignment vertical="center" wrapText="1"/>
    </xf>
    <xf numFmtId="0" fontId="8" fillId="7" borderId="29" xfId="0" applyFont="1" applyFill="1" applyBorder="1" applyAlignment="1">
      <alignment wrapText="1"/>
    </xf>
    <xf numFmtId="0" fontId="8" fillId="7" borderId="2" xfId="0" applyFont="1" applyFill="1" applyBorder="1" applyAlignment="1">
      <alignment wrapText="1"/>
    </xf>
    <xf numFmtId="0" fontId="0" fillId="2" borderId="2" xfId="0" applyFont="1" applyFill="1" applyBorder="1" applyAlignment="1">
      <alignment wrapText="1"/>
    </xf>
    <xf numFmtId="0" fontId="8" fillId="2" borderId="1" xfId="0" applyFont="1" applyFill="1" applyBorder="1"/>
    <xf numFmtId="0" fontId="0" fillId="2" borderId="1" xfId="0" applyFont="1" applyFill="1" applyBorder="1" applyAlignment="1">
      <alignment horizontal="right"/>
    </xf>
    <xf numFmtId="0" fontId="8" fillId="4" borderId="2" xfId="0" applyFont="1" applyFill="1" applyBorder="1" applyAlignment="1">
      <alignment wrapText="1"/>
    </xf>
    <xf numFmtId="0" fontId="8" fillId="4" borderId="2" xfId="0" applyFont="1" applyFill="1" applyBorder="1" applyAlignment="1">
      <alignment vertical="center" wrapText="1"/>
    </xf>
    <xf numFmtId="0" fontId="12" fillId="6" borderId="16" xfId="0" applyFont="1" applyFill="1" applyBorder="1" applyAlignment="1">
      <alignment horizontal="left" vertical="center"/>
    </xf>
    <xf numFmtId="0" fontId="11" fillId="8" borderId="2" xfId="0" applyFont="1" applyFill="1" applyBorder="1" applyAlignment="1">
      <alignment horizontal="left" vertical="top" wrapText="1"/>
    </xf>
    <xf numFmtId="0" fontId="12" fillId="3" borderId="2" xfId="0" applyFont="1" applyFill="1" applyBorder="1"/>
    <xf numFmtId="0" fontId="12" fillId="3" borderId="2" xfId="0" applyFont="1" applyFill="1" applyBorder="1" applyAlignment="1">
      <alignment wrapText="1"/>
    </xf>
    <xf numFmtId="0" fontId="12" fillId="2" borderId="1" xfId="0" applyFont="1" applyFill="1" applyBorder="1" applyAlignment="1">
      <alignment vertical="center"/>
    </xf>
    <xf numFmtId="0" fontId="11" fillId="3" borderId="36" xfId="0" applyFont="1" applyFill="1" applyBorder="1" applyAlignment="1">
      <alignment horizontal="left" vertical="center"/>
    </xf>
    <xf numFmtId="0" fontId="11" fillId="3" borderId="36" xfId="0" applyFont="1" applyFill="1" applyBorder="1" applyAlignment="1">
      <alignment wrapText="1"/>
    </xf>
    <xf numFmtId="0" fontId="11" fillId="8" borderId="36" xfId="0" applyFont="1" applyFill="1" applyBorder="1" applyAlignment="1">
      <alignment horizontal="left" vertical="center"/>
    </xf>
    <xf numFmtId="0" fontId="11" fillId="8" borderId="36" xfId="0" applyFont="1" applyFill="1" applyBorder="1" applyAlignment="1">
      <alignment vertical="top" wrapText="1"/>
    </xf>
    <xf numFmtId="0" fontId="11" fillId="8" borderId="2" xfId="0" applyFont="1" applyFill="1" applyBorder="1" applyAlignment="1">
      <alignment vertical="top" wrapText="1"/>
    </xf>
    <xf numFmtId="0" fontId="11" fillId="8" borderId="36" xfId="0" applyFont="1" applyFill="1" applyBorder="1" applyAlignment="1">
      <alignment horizontal="left" vertical="top" wrapText="1"/>
    </xf>
    <xf numFmtId="9" fontId="11" fillId="8" borderId="2" xfId="0" applyNumberFormat="1" applyFont="1" applyFill="1" applyBorder="1" applyAlignment="1">
      <alignment horizontal="center" vertical="top" wrapText="1"/>
    </xf>
    <xf numFmtId="0" fontId="11" fillId="8" borderId="37" xfId="0" applyFont="1" applyFill="1" applyBorder="1" applyAlignment="1">
      <alignment horizontal="left" vertical="center"/>
    </xf>
    <xf numFmtId="0" fontId="11" fillId="8" borderId="16" xfId="0" applyFont="1" applyFill="1" applyBorder="1" applyAlignment="1">
      <alignment horizontal="left" vertical="top" wrapText="1"/>
    </xf>
    <xf numFmtId="0" fontId="11" fillId="2" borderId="29" xfId="0" applyFont="1" applyFill="1" applyBorder="1"/>
    <xf numFmtId="0" fontId="11" fillId="2" borderId="30" xfId="0" applyFont="1" applyFill="1" applyBorder="1"/>
    <xf numFmtId="0" fontId="11" fillId="2" borderId="36" xfId="0" applyFont="1" applyFill="1" applyBorder="1"/>
    <xf numFmtId="0" fontId="11" fillId="3" borderId="2" xfId="0" applyFont="1" applyFill="1" applyBorder="1"/>
    <xf numFmtId="0" fontId="11" fillId="3" borderId="2" xfId="0" applyFont="1" applyFill="1" applyBorder="1" applyAlignment="1">
      <alignment wrapText="1"/>
    </xf>
    <xf numFmtId="9" fontId="11" fillId="8" borderId="2" xfId="0" applyNumberFormat="1" applyFont="1" applyFill="1" applyBorder="1" applyAlignment="1">
      <alignment horizontal="center" vertical="top"/>
    </xf>
    <xf numFmtId="0" fontId="17" fillId="2" borderId="2" xfId="0" applyFont="1" applyFill="1" applyBorder="1" applyAlignment="1">
      <alignment horizontal="center" vertical="center" wrapText="1"/>
    </xf>
    <xf numFmtId="0" fontId="17" fillId="2" borderId="16" xfId="0" applyFont="1" applyFill="1" applyBorder="1" applyAlignment="1">
      <alignment horizontal="center" vertical="center" wrapText="1"/>
    </xf>
    <xf numFmtId="0" fontId="17" fillId="2" borderId="2" xfId="0" applyFont="1" applyFill="1" applyBorder="1" applyAlignment="1">
      <alignment horizontal="center" wrapText="1"/>
    </xf>
    <xf numFmtId="0" fontId="11" fillId="2" borderId="2" xfId="0" applyFont="1" applyFill="1" applyBorder="1" applyAlignment="1">
      <alignment horizontal="center" wrapText="1"/>
    </xf>
    <xf numFmtId="0" fontId="12" fillId="0" borderId="0" xfId="0" applyFont="1" applyAlignment="1">
      <alignment horizontal="center" vertical="center"/>
    </xf>
    <xf numFmtId="0" fontId="12" fillId="0" borderId="0" xfId="0" applyFont="1" applyAlignment="1">
      <alignment horizontal="center" vertical="center" wrapText="1"/>
    </xf>
    <xf numFmtId="0" fontId="30" fillId="0" borderId="0" xfId="0" applyFont="1"/>
    <xf numFmtId="0" fontId="11" fillId="0" borderId="2" xfId="0" applyFont="1" applyBorder="1" applyAlignment="1">
      <alignment horizontal="center" vertical="center" wrapText="1"/>
    </xf>
    <xf numFmtId="0" fontId="21" fillId="2" borderId="1" xfId="0" applyFont="1" applyFill="1" applyBorder="1" applyAlignment="1">
      <alignment vertical="center" wrapText="1"/>
    </xf>
    <xf numFmtId="0" fontId="22" fillId="2" borderId="1" xfId="0" applyFont="1" applyFill="1" applyBorder="1" applyAlignment="1">
      <alignment vertical="top" wrapText="1"/>
    </xf>
    <xf numFmtId="0" fontId="21" fillId="2" borderId="1" xfId="0" applyFont="1" applyFill="1" applyBorder="1" applyAlignment="1">
      <alignment vertical="top" wrapText="1"/>
    </xf>
    <xf numFmtId="0" fontId="12" fillId="3" borderId="1" xfId="0" applyFont="1" applyFill="1" applyBorder="1" applyAlignment="1">
      <alignment vertical="center"/>
    </xf>
    <xf numFmtId="0" fontId="12" fillId="3" borderId="1" xfId="0" applyFont="1" applyFill="1" applyBorder="1" applyAlignment="1">
      <alignment vertical="center" wrapText="1"/>
    </xf>
    <xf numFmtId="0" fontId="11" fillId="10" borderId="1" xfId="0" applyFont="1" applyFill="1" applyBorder="1"/>
    <xf numFmtId="0" fontId="11" fillId="11" borderId="1" xfId="0" applyFont="1" applyFill="1" applyBorder="1" applyAlignment="1">
      <alignment horizontal="center"/>
    </xf>
    <xf numFmtId="0" fontId="31" fillId="0" borderId="0" xfId="0" applyFont="1" applyAlignment="1">
      <alignment horizontal="center" vertical="center"/>
    </xf>
    <xf numFmtId="0" fontId="11" fillId="12" borderId="1" xfId="0" applyFont="1" applyFill="1" applyBorder="1"/>
    <xf numFmtId="0" fontId="34" fillId="2" borderId="2" xfId="0" applyFont="1" applyFill="1" applyBorder="1" applyAlignment="1">
      <alignment vertical="center" wrapText="1"/>
    </xf>
    <xf numFmtId="14" fontId="12" fillId="2" borderId="2" xfId="0" applyNumberFormat="1" applyFont="1" applyFill="1" applyBorder="1" applyAlignment="1">
      <alignment horizontal="left" vertical="center"/>
    </xf>
    <xf numFmtId="0" fontId="0" fillId="0" borderId="0" xfId="0" applyFont="1" applyAlignment="1"/>
    <xf numFmtId="9" fontId="4" fillId="2" borderId="1" xfId="0" applyNumberFormat="1" applyFont="1" applyFill="1" applyBorder="1" applyAlignment="1">
      <alignment vertical="center"/>
    </xf>
    <xf numFmtId="10" fontId="11" fillId="2" borderId="2" xfId="2" applyNumberFormat="1" applyFont="1" applyFill="1" applyBorder="1" applyAlignment="1">
      <alignment horizontal="center"/>
    </xf>
    <xf numFmtId="10" fontId="4" fillId="2" borderId="2" xfId="2" applyNumberFormat="1" applyFont="1" applyFill="1" applyBorder="1" applyAlignment="1">
      <alignment horizontal="center" vertical="center"/>
    </xf>
    <xf numFmtId="2" fontId="4" fillId="2" borderId="2" xfId="0" applyNumberFormat="1" applyFont="1" applyFill="1" applyBorder="1" applyAlignment="1">
      <alignment horizontal="center" vertical="center"/>
    </xf>
    <xf numFmtId="0" fontId="32" fillId="8" borderId="2" xfId="0" applyFont="1" applyFill="1" applyBorder="1" applyAlignment="1">
      <alignment vertical="top" wrapText="1"/>
    </xf>
    <xf numFmtId="9" fontId="32" fillId="8" borderId="2" xfId="0" applyNumberFormat="1" applyFont="1" applyFill="1" applyBorder="1" applyAlignment="1">
      <alignment horizontal="center" vertical="top" wrapText="1"/>
    </xf>
    <xf numFmtId="10" fontId="32" fillId="8" borderId="2" xfId="0" applyNumberFormat="1" applyFont="1" applyFill="1" applyBorder="1" applyAlignment="1">
      <alignment vertical="top" wrapText="1"/>
    </xf>
    <xf numFmtId="0" fontId="32" fillId="8" borderId="2" xfId="0" applyFont="1" applyFill="1" applyBorder="1" applyAlignment="1">
      <alignment horizontal="left" vertical="top" wrapText="1"/>
    </xf>
    <xf numFmtId="10" fontId="32" fillId="8" borderId="2" xfId="0" applyNumberFormat="1" applyFont="1" applyFill="1" applyBorder="1" applyAlignment="1">
      <alignment horizontal="center" vertical="top" wrapText="1"/>
    </xf>
    <xf numFmtId="9" fontId="35" fillId="8" borderId="2" xfId="0" applyNumberFormat="1" applyFont="1" applyFill="1" applyBorder="1" applyAlignment="1">
      <alignment horizontal="center" vertical="top" wrapText="1"/>
    </xf>
    <xf numFmtId="0" fontId="10" fillId="0" borderId="15" xfId="0" applyFont="1" applyBorder="1"/>
    <xf numFmtId="0" fontId="0" fillId="0" borderId="0" xfId="0" applyFont="1" applyAlignment="1"/>
    <xf numFmtId="0" fontId="11" fillId="0" borderId="0" xfId="0" applyFont="1"/>
    <xf numFmtId="0" fontId="17" fillId="0" borderId="0" xfId="0" applyFont="1"/>
    <xf numFmtId="9" fontId="37" fillId="8" borderId="16" xfId="0" applyNumberFormat="1" applyFont="1" applyFill="1" applyBorder="1" applyAlignment="1">
      <alignment horizontal="center" vertical="top" wrapText="1"/>
    </xf>
    <xf numFmtId="0" fontId="37" fillId="8" borderId="2" xfId="0" applyFont="1" applyFill="1" applyBorder="1" applyAlignment="1">
      <alignment vertical="top" wrapText="1"/>
    </xf>
    <xf numFmtId="0" fontId="32" fillId="0" borderId="2" xfId="0" applyFont="1" applyBorder="1" applyAlignment="1">
      <alignment horizontal="left" vertical="center" wrapText="1"/>
    </xf>
    <xf numFmtId="0" fontId="32" fillId="2" borderId="14" xfId="0" applyFont="1" applyFill="1" applyBorder="1" applyAlignment="1">
      <alignment wrapText="1"/>
    </xf>
    <xf numFmtId="0" fontId="0" fillId="0" borderId="0" xfId="0" applyFont="1" applyAlignment="1"/>
    <xf numFmtId="0" fontId="11" fillId="0" borderId="3" xfId="0" applyFont="1" applyBorder="1" applyAlignment="1">
      <alignment horizontal="left" vertical="center" wrapText="1"/>
    </xf>
    <xf numFmtId="0" fontId="12" fillId="2" borderId="3" xfId="0" applyFont="1" applyFill="1" applyBorder="1"/>
    <xf numFmtId="0" fontId="38" fillId="0" borderId="0" xfId="0" applyFont="1" applyAlignment="1"/>
    <xf numFmtId="10" fontId="0" fillId="0" borderId="0" xfId="0" applyNumberFormat="1" applyFont="1" applyAlignment="1"/>
    <xf numFmtId="0" fontId="42" fillId="0" borderId="61" xfId="0" applyFont="1" applyBorder="1" applyAlignment="1">
      <alignment horizontal="center" vertical="center" wrapText="1"/>
    </xf>
    <xf numFmtId="0" fontId="42" fillId="0" borderId="61" xfId="0" applyFont="1" applyBorder="1" applyAlignment="1">
      <alignment horizontal="left" vertical="top" wrapText="1"/>
    </xf>
    <xf numFmtId="0" fontId="11" fillId="2" borderId="57" xfId="0" applyFont="1" applyFill="1" applyBorder="1"/>
    <xf numFmtId="0" fontId="0" fillId="2" borderId="57" xfId="0" applyFont="1" applyFill="1" applyBorder="1"/>
    <xf numFmtId="14" fontId="0" fillId="0" borderId="0" xfId="0" applyNumberFormat="1" applyFont="1" applyAlignment="1"/>
    <xf numFmtId="0" fontId="0" fillId="16" borderId="0" xfId="0" applyFont="1" applyFill="1" applyAlignment="1"/>
    <xf numFmtId="0" fontId="0" fillId="17" borderId="0" xfId="0" applyFont="1" applyFill="1" applyAlignment="1"/>
    <xf numFmtId="0" fontId="32" fillId="2" borderId="2" xfId="0" applyFont="1" applyFill="1" applyBorder="1" applyAlignment="1">
      <alignment horizontal="left" vertical="center"/>
    </xf>
    <xf numFmtId="0" fontId="17" fillId="2" borderId="57" xfId="0" applyFont="1" applyFill="1" applyBorder="1" applyAlignment="1">
      <alignment horizontal="left" vertical="top"/>
    </xf>
    <xf numFmtId="0" fontId="11" fillId="2" borderId="57" xfId="0" applyFont="1" applyFill="1" applyBorder="1" applyAlignment="1">
      <alignment vertical="top"/>
    </xf>
    <xf numFmtId="0" fontId="35" fillId="2" borderId="2" xfId="0" applyFont="1" applyFill="1" applyBorder="1" applyAlignment="1">
      <alignment horizontal="left" vertical="center" wrapText="1"/>
    </xf>
    <xf numFmtId="0" fontId="10" fillId="0" borderId="53" xfId="0" applyFont="1" applyBorder="1" applyAlignment="1"/>
    <xf numFmtId="0" fontId="10" fillId="0" borderId="54" xfId="0" applyFont="1" applyBorder="1" applyAlignment="1"/>
    <xf numFmtId="0" fontId="10" fillId="0" borderId="51" xfId="0" applyFont="1" applyBorder="1" applyAlignment="1"/>
    <xf numFmtId="0" fontId="32" fillId="0" borderId="52" xfId="0" applyFont="1" applyBorder="1" applyAlignment="1">
      <alignment horizontal="center" vertical="top" wrapText="1"/>
    </xf>
    <xf numFmtId="0" fontId="10" fillId="0" borderId="36" xfId="0" applyFont="1" applyBorder="1" applyAlignment="1">
      <alignment horizontal="center" vertical="center"/>
    </xf>
    <xf numFmtId="0" fontId="11" fillId="2" borderId="38" xfId="0" applyFont="1" applyFill="1" applyBorder="1" applyAlignment="1"/>
    <xf numFmtId="0" fontId="32" fillId="0" borderId="2" xfId="0" applyFont="1" applyBorder="1" applyAlignment="1">
      <alignment wrapText="1"/>
    </xf>
    <xf numFmtId="0" fontId="8" fillId="4" borderId="16" xfId="0" applyFont="1" applyFill="1" applyBorder="1" applyAlignment="1">
      <alignment wrapText="1"/>
    </xf>
    <xf numFmtId="0" fontId="17" fillId="2" borderId="2" xfId="0" applyFont="1" applyFill="1" applyBorder="1" applyAlignment="1">
      <alignment horizontal="center" vertical="center"/>
    </xf>
    <xf numFmtId="0" fontId="36" fillId="2" borderId="2" xfId="0" applyFont="1" applyFill="1" applyBorder="1" applyAlignment="1">
      <alignment horizontal="center" vertical="center"/>
    </xf>
    <xf numFmtId="0" fontId="10" fillId="0" borderId="37" xfId="0" applyFont="1" applyBorder="1" applyAlignment="1"/>
    <xf numFmtId="0" fontId="10" fillId="0" borderId="28" xfId="0" applyFont="1" applyBorder="1" applyAlignment="1"/>
    <xf numFmtId="0" fontId="10" fillId="0" borderId="38" xfId="0" applyFont="1" applyBorder="1"/>
    <xf numFmtId="0" fontId="0" fillId="0" borderId="0" xfId="0" applyFont="1" applyAlignment="1"/>
    <xf numFmtId="0" fontId="11" fillId="0" borderId="0" xfId="0" applyFont="1"/>
    <xf numFmtId="0" fontId="11" fillId="19" borderId="14" xfId="0" applyFont="1" applyFill="1" applyBorder="1" applyAlignment="1">
      <alignment horizontal="center"/>
    </xf>
    <xf numFmtId="9" fontId="11" fillId="2" borderId="2" xfId="0" applyNumberFormat="1" applyFont="1" applyFill="1" applyBorder="1" applyAlignment="1">
      <alignment wrapText="1"/>
    </xf>
    <xf numFmtId="14" fontId="17" fillId="2" borderId="2" xfId="0" applyNumberFormat="1" applyFont="1" applyFill="1" applyBorder="1" applyAlignment="1">
      <alignment horizontal="left" vertical="center" wrapText="1"/>
    </xf>
    <xf numFmtId="14" fontId="11" fillId="2" borderId="39" xfId="0" applyNumberFormat="1" applyFont="1" applyFill="1" applyBorder="1" applyAlignment="1">
      <alignment horizontal="left" vertical="center" wrapText="1"/>
    </xf>
    <xf numFmtId="0" fontId="12" fillId="2" borderId="29" xfId="0" applyFont="1" applyFill="1" applyBorder="1"/>
    <xf numFmtId="0" fontId="11" fillId="2" borderId="16" xfId="0" applyFont="1" applyFill="1" applyBorder="1"/>
    <xf numFmtId="0" fontId="36" fillId="0" borderId="0" xfId="0" applyFont="1" applyAlignment="1"/>
    <xf numFmtId="0" fontId="36" fillId="0" borderId="2" xfId="0" applyFont="1" applyBorder="1" applyAlignment="1">
      <alignment horizontal="left" vertical="center" wrapText="1"/>
    </xf>
    <xf numFmtId="0" fontId="43" fillId="20" borderId="63" xfId="0" applyFont="1" applyFill="1" applyBorder="1" applyAlignment="1">
      <alignment horizontal="left" vertical="top" wrapText="1"/>
    </xf>
    <xf numFmtId="0" fontId="0" fillId="2" borderId="57" xfId="0" applyFont="1" applyFill="1" applyBorder="1" applyAlignment="1">
      <alignment wrapText="1"/>
    </xf>
    <xf numFmtId="0" fontId="36" fillId="2" borderId="2" xfId="0" applyFont="1" applyFill="1" applyBorder="1"/>
    <xf numFmtId="0" fontId="10" fillId="0" borderId="28" xfId="0" applyFont="1" applyBorder="1"/>
    <xf numFmtId="0" fontId="0" fillId="0" borderId="0" xfId="0" applyFont="1" applyAlignment="1"/>
    <xf numFmtId="0" fontId="10" fillId="0" borderId="45" xfId="0" applyFont="1" applyBorder="1"/>
    <xf numFmtId="0" fontId="32" fillId="18" borderId="2" xfId="0" applyFont="1" applyFill="1" applyBorder="1" applyAlignment="1">
      <alignment horizontal="left" vertical="center"/>
    </xf>
    <xf numFmtId="0" fontId="10" fillId="0" borderId="38" xfId="0" applyFont="1" applyBorder="1"/>
    <xf numFmtId="0" fontId="0" fillId="0" borderId="0" xfId="0" applyFont="1" applyAlignment="1"/>
    <xf numFmtId="0" fontId="42" fillId="0" borderId="61" xfId="0" applyFont="1" applyBorder="1" applyAlignment="1">
      <alignment vertical="center" wrapText="1"/>
    </xf>
    <xf numFmtId="0" fontId="42" fillId="0" borderId="58" xfId="0" applyFont="1" applyBorder="1" applyAlignment="1">
      <alignment horizontal="left" vertical="top" wrapText="1"/>
    </xf>
    <xf numFmtId="0" fontId="42" fillId="0" borderId="60" xfId="0" applyFont="1" applyBorder="1" applyAlignment="1">
      <alignment horizontal="left" vertical="top" wrapText="1"/>
    </xf>
    <xf numFmtId="0" fontId="42" fillId="0" borderId="58" xfId="0" applyFont="1" applyBorder="1" applyAlignment="1">
      <alignment horizontal="center" vertical="center" wrapText="1"/>
    </xf>
    <xf numFmtId="0" fontId="42" fillId="0" borderId="60" xfId="0" applyFont="1" applyBorder="1" applyAlignment="1">
      <alignment horizontal="center" vertical="center" wrapText="1"/>
    </xf>
    <xf numFmtId="0" fontId="10" fillId="0" borderId="57" xfId="0" applyFont="1" applyBorder="1"/>
    <xf numFmtId="0" fontId="19" fillId="0" borderId="29" xfId="0" applyFont="1" applyBorder="1" applyAlignment="1">
      <alignment vertical="top"/>
    </xf>
    <xf numFmtId="0" fontId="10" fillId="0" borderId="47" xfId="0" applyFont="1" applyBorder="1" applyAlignment="1"/>
    <xf numFmtId="0" fontId="10" fillId="0" borderId="36" xfId="0" applyFont="1" applyBorder="1" applyAlignment="1"/>
    <xf numFmtId="0" fontId="10" fillId="0" borderId="33" xfId="0" applyFont="1" applyBorder="1" applyAlignment="1"/>
    <xf numFmtId="0" fontId="0" fillId="0" borderId="57" xfId="0" applyFont="1" applyBorder="1" applyAlignment="1"/>
    <xf numFmtId="0" fontId="0" fillId="2" borderId="64" xfId="0" applyFont="1" applyFill="1" applyBorder="1" applyAlignment="1">
      <alignment horizontal="center" vertical="center"/>
    </xf>
    <xf numFmtId="0" fontId="0" fillId="2" borderId="65" xfId="0" applyFont="1" applyFill="1" applyBorder="1" applyAlignment="1">
      <alignment horizontal="center" vertical="center"/>
    </xf>
    <xf numFmtId="0" fontId="0" fillId="2" borderId="66" xfId="0" applyFont="1" applyFill="1" applyBorder="1" applyAlignment="1">
      <alignment horizontal="center" vertical="center"/>
    </xf>
    <xf numFmtId="0" fontId="42" fillId="0" borderId="67" xfId="0" applyFont="1" applyBorder="1" applyAlignment="1">
      <alignment vertical="center" wrapText="1"/>
    </xf>
    <xf numFmtId="0" fontId="38" fillId="2" borderId="66" xfId="0" applyFont="1" applyFill="1" applyBorder="1"/>
    <xf numFmtId="0" fontId="42" fillId="0" borderId="68" xfId="0" applyFont="1" applyBorder="1" applyAlignment="1">
      <alignment horizontal="center" vertical="center" wrapText="1"/>
    </xf>
    <xf numFmtId="0" fontId="42" fillId="0" borderId="58" xfId="0" applyFont="1" applyBorder="1" applyAlignment="1">
      <alignment vertical="center" wrapText="1"/>
    </xf>
    <xf numFmtId="0" fontId="42" fillId="0" borderId="69" xfId="0" applyFont="1" applyBorder="1" applyAlignment="1">
      <alignment vertical="center" wrapText="1"/>
    </xf>
    <xf numFmtId="0" fontId="42" fillId="0" borderId="60" xfId="0" applyFont="1" applyBorder="1" applyAlignment="1">
      <alignment vertical="center" wrapText="1"/>
    </xf>
    <xf numFmtId="0" fontId="42" fillId="0" borderId="0" xfId="0" applyFont="1" applyAlignment="1"/>
    <xf numFmtId="0" fontId="4" fillId="0" borderId="51" xfId="0" applyFont="1" applyBorder="1"/>
    <xf numFmtId="0" fontId="0" fillId="2" borderId="36" xfId="0" applyFont="1" applyFill="1" applyBorder="1"/>
    <xf numFmtId="0" fontId="8" fillId="7" borderId="51" xfId="0" applyFont="1" applyFill="1" applyBorder="1" applyAlignment="1">
      <alignment vertical="center" wrapText="1"/>
    </xf>
    <xf numFmtId="0" fontId="8" fillId="7" borderId="39" xfId="0" applyFont="1" applyFill="1" applyBorder="1" applyAlignment="1">
      <alignment vertical="center" wrapText="1"/>
    </xf>
    <xf numFmtId="0" fontId="11" fillId="18" borderId="2" xfId="0" applyFont="1" applyFill="1" applyBorder="1" applyAlignment="1">
      <alignment horizontal="center" wrapText="1"/>
    </xf>
    <xf numFmtId="0" fontId="11" fillId="18" borderId="2" xfId="0" applyFont="1" applyFill="1" applyBorder="1" applyAlignment="1">
      <alignment horizontal="center" vertical="center" wrapText="1"/>
    </xf>
    <xf numFmtId="0" fontId="11" fillId="18" borderId="0" xfId="0" applyFont="1" applyFill="1" applyBorder="1" applyAlignment="1">
      <alignment horizontal="center" vertical="center" wrapText="1"/>
    </xf>
    <xf numFmtId="0" fontId="36" fillId="19" borderId="2" xfId="0" applyFont="1" applyFill="1" applyBorder="1" applyAlignment="1">
      <alignment horizontal="center" vertical="center"/>
    </xf>
    <xf numFmtId="0" fontId="36" fillId="19" borderId="36" xfId="0" applyFont="1" applyFill="1" applyBorder="1" applyAlignment="1">
      <alignment horizontal="center" vertical="center"/>
    </xf>
    <xf numFmtId="0" fontId="11" fillId="18" borderId="36" xfId="0" applyFont="1" applyFill="1" applyBorder="1" applyAlignment="1">
      <alignment horizontal="center" vertical="center" wrapText="1"/>
    </xf>
    <xf numFmtId="0" fontId="11" fillId="18" borderId="37" xfId="0" applyFont="1" applyFill="1" applyBorder="1" applyAlignment="1">
      <alignment horizontal="center" vertical="center" wrapText="1"/>
    </xf>
    <xf numFmtId="0" fontId="11" fillId="18" borderId="61" xfId="0" applyFont="1" applyFill="1" applyBorder="1" applyAlignment="1">
      <alignment horizontal="center" vertical="center" wrapText="1"/>
    </xf>
    <xf numFmtId="0" fontId="11" fillId="18" borderId="57" xfId="0" applyFont="1" applyFill="1" applyBorder="1" applyAlignment="1">
      <alignment horizontal="center" vertical="center" wrapText="1"/>
    </xf>
    <xf numFmtId="0" fontId="36" fillId="19" borderId="61" xfId="0" applyFont="1" applyFill="1" applyBorder="1" applyAlignment="1">
      <alignment horizontal="center" vertical="center"/>
    </xf>
    <xf numFmtId="0" fontId="0" fillId="0" borderId="0" xfId="0" applyFont="1" applyAlignment="1"/>
    <xf numFmtId="0" fontId="0" fillId="14" borderId="0" xfId="0" applyFont="1" applyFill="1" applyAlignment="1"/>
    <xf numFmtId="0" fontId="10" fillId="19" borderId="38" xfId="0" applyFont="1" applyFill="1" applyBorder="1"/>
    <xf numFmtId="0" fontId="36" fillId="0" borderId="0" xfId="0" applyFont="1" applyAlignment="1">
      <alignment wrapText="1"/>
    </xf>
    <xf numFmtId="0" fontId="10" fillId="0" borderId="36" xfId="0" applyFont="1" applyBorder="1" applyAlignment="1">
      <alignment horizontal="center" vertical="center" wrapText="1"/>
    </xf>
    <xf numFmtId="0" fontId="10" fillId="19" borderId="57" xfId="0" applyFont="1" applyFill="1" applyBorder="1"/>
    <xf numFmtId="0" fontId="11" fillId="18" borderId="61" xfId="0" applyFont="1" applyFill="1" applyBorder="1" applyAlignment="1">
      <alignment horizontal="left" vertical="top" wrapText="1"/>
    </xf>
    <xf numFmtId="0" fontId="11" fillId="2" borderId="61" xfId="0" applyFont="1" applyFill="1" applyBorder="1"/>
    <xf numFmtId="10" fontId="11" fillId="0" borderId="0" xfId="0" applyNumberFormat="1" applyFont="1" applyAlignment="1">
      <alignment horizontal="left" vertical="center"/>
    </xf>
    <xf numFmtId="0" fontId="0" fillId="0" borderId="0" xfId="0" applyFont="1" applyAlignment="1"/>
    <xf numFmtId="0" fontId="0" fillId="0" borderId="0" xfId="0" applyFont="1" applyAlignment="1"/>
    <xf numFmtId="0" fontId="35" fillId="18" borderId="2" xfId="0" applyFont="1" applyFill="1" applyBorder="1" applyAlignment="1">
      <alignment horizontal="left" vertical="center" wrapText="1"/>
    </xf>
    <xf numFmtId="0" fontId="0" fillId="0" borderId="0" xfId="0" applyFont="1" applyAlignment="1"/>
    <xf numFmtId="0" fontId="10" fillId="0" borderId="39" xfId="0" applyFont="1" applyBorder="1"/>
    <xf numFmtId="0" fontId="10" fillId="0" borderId="38" xfId="0" applyFont="1" applyBorder="1"/>
    <xf numFmtId="0" fontId="0" fillId="0" borderId="0" xfId="0" applyFont="1" applyAlignment="1"/>
    <xf numFmtId="0" fontId="17" fillId="2" borderId="36" xfId="0" applyFont="1" applyFill="1" applyBorder="1" applyAlignment="1">
      <alignment vertical="center" wrapText="1"/>
    </xf>
    <xf numFmtId="0" fontId="12" fillId="2" borderId="57" xfId="4" applyFont="1" applyFill="1" applyBorder="1"/>
    <xf numFmtId="0" fontId="11" fillId="2" borderId="57" xfId="4" applyFont="1" applyFill="1" applyBorder="1"/>
    <xf numFmtId="0" fontId="11" fillId="2" borderId="54" xfId="4" applyFont="1" applyFill="1" applyBorder="1"/>
    <xf numFmtId="0" fontId="49" fillId="2" borderId="61" xfId="4" applyFont="1" applyFill="1" applyBorder="1"/>
    <xf numFmtId="0" fontId="10" fillId="0" borderId="61" xfId="4" applyFont="1" applyBorder="1"/>
    <xf numFmtId="0" fontId="11" fillId="2" borderId="61" xfId="4" applyFont="1" applyFill="1" applyBorder="1" applyAlignment="1">
      <alignment horizontal="left"/>
    </xf>
    <xf numFmtId="0" fontId="36" fillId="2" borderId="61" xfId="4" applyFont="1" applyFill="1" applyBorder="1"/>
    <xf numFmtId="0" fontId="12" fillId="6" borderId="16" xfId="4" applyFont="1" applyFill="1" applyBorder="1" applyAlignment="1">
      <alignment horizontal="center" vertical="center" wrapText="1"/>
    </xf>
    <xf numFmtId="0" fontId="11" fillId="2" borderId="61" xfId="4" applyFont="1" applyFill="1" applyBorder="1"/>
    <xf numFmtId="16" fontId="11" fillId="2" borderId="61" xfId="4" applyNumberFormat="1" applyFont="1" applyFill="1" applyBorder="1"/>
    <xf numFmtId="0" fontId="9" fillId="2" borderId="61" xfId="4" applyFont="1" applyFill="1" applyBorder="1" applyAlignment="1">
      <alignment horizontal="left"/>
    </xf>
    <xf numFmtId="0" fontId="49" fillId="2" borderId="61" xfId="4" applyFont="1" applyFill="1" applyBorder="1" applyAlignment="1">
      <alignment horizontal="left"/>
    </xf>
    <xf numFmtId="0" fontId="49" fillId="0" borderId="61" xfId="4" applyBorder="1"/>
    <xf numFmtId="0" fontId="11" fillId="2" borderId="61" xfId="4" applyFont="1" applyFill="1" applyBorder="1" applyAlignment="1">
      <alignment horizontal="left" vertical="center"/>
    </xf>
    <xf numFmtId="0" fontId="11" fillId="18" borderId="61" xfId="4" applyFont="1" applyFill="1" applyBorder="1" applyAlignment="1">
      <alignment horizontal="left"/>
    </xf>
    <xf numFmtId="0" fontId="10" fillId="19" borderId="61" xfId="4" applyFont="1" applyFill="1" applyBorder="1"/>
    <xf numFmtId="0" fontId="0" fillId="18" borderId="1" xfId="0" applyFont="1" applyFill="1" applyBorder="1"/>
    <xf numFmtId="0" fontId="12" fillId="21" borderId="16" xfId="0" applyFont="1" applyFill="1" applyBorder="1"/>
    <xf numFmtId="0" fontId="10" fillId="19" borderId="39" xfId="0" applyFont="1" applyFill="1" applyBorder="1"/>
    <xf numFmtId="0" fontId="0" fillId="18" borderId="2" xfId="0" applyFont="1" applyFill="1" applyBorder="1" applyAlignment="1">
      <alignment wrapText="1"/>
    </xf>
    <xf numFmtId="0" fontId="0" fillId="19" borderId="0" xfId="0" applyFont="1" applyFill="1"/>
    <xf numFmtId="167" fontId="46" fillId="2" borderId="61" xfId="2" applyNumberFormat="1" applyFont="1" applyFill="1" applyBorder="1" applyAlignment="1">
      <alignment horizontal="center" vertical="center"/>
    </xf>
    <xf numFmtId="10" fontId="46" fillId="2" borderId="61" xfId="2" applyNumberFormat="1" applyFont="1" applyFill="1" applyBorder="1" applyAlignment="1">
      <alignment horizontal="center" vertical="center"/>
    </xf>
    <xf numFmtId="0" fontId="11" fillId="19" borderId="14" xfId="0" quotePrefix="1" applyFont="1" applyFill="1" applyBorder="1" applyAlignment="1">
      <alignment horizontal="center"/>
    </xf>
    <xf numFmtId="0" fontId="12" fillId="22" borderId="29" xfId="0" applyFont="1" applyFill="1" applyBorder="1" applyAlignment="1">
      <alignment horizontal="center" wrapText="1"/>
    </xf>
    <xf numFmtId="0" fontId="12" fillId="22" borderId="2" xfId="0" applyFont="1" applyFill="1" applyBorder="1" applyAlignment="1">
      <alignment wrapText="1"/>
    </xf>
    <xf numFmtId="0" fontId="11" fillId="18" borderId="2" xfId="0" applyFont="1" applyFill="1" applyBorder="1" applyAlignment="1">
      <alignment wrapText="1"/>
    </xf>
    <xf numFmtId="0" fontId="11" fillId="18" borderId="29" xfId="0" applyFont="1" applyFill="1" applyBorder="1" applyAlignment="1">
      <alignment horizontal="center"/>
    </xf>
    <xf numFmtId="0" fontId="10" fillId="19" borderId="47" xfId="0" applyFont="1" applyFill="1" applyBorder="1"/>
    <xf numFmtId="0" fontId="10" fillId="19" borderId="36" xfId="0" applyFont="1" applyFill="1" applyBorder="1"/>
    <xf numFmtId="1" fontId="17" fillId="2" borderId="1" xfId="0" applyNumberFormat="1" applyFont="1" applyFill="1" applyBorder="1" applyAlignment="1">
      <alignment horizontal="left" vertical="top"/>
    </xf>
    <xf numFmtId="0" fontId="11" fillId="0" borderId="61" xfId="0" applyFont="1" applyBorder="1" applyAlignment="1">
      <alignment horizontal="center" vertical="center"/>
    </xf>
    <xf numFmtId="1" fontId="11" fillId="0" borderId="0" xfId="0" applyNumberFormat="1" applyFont="1" applyAlignment="1">
      <alignment horizontal="left" vertical="center"/>
    </xf>
    <xf numFmtId="10" fontId="17" fillId="2" borderId="61" xfId="2" applyNumberFormat="1" applyFont="1" applyFill="1" applyBorder="1" applyAlignment="1">
      <alignment horizontal="center" vertical="center" wrapText="1"/>
    </xf>
    <xf numFmtId="10" fontId="11" fillId="0" borderId="61" xfId="2" applyNumberFormat="1" applyFont="1" applyBorder="1" applyAlignment="1">
      <alignment horizontal="center" vertical="center"/>
    </xf>
    <xf numFmtId="0" fontId="9" fillId="0" borderId="29" xfId="0" applyFont="1" applyBorder="1" applyAlignment="1">
      <alignment horizontal="left" vertical="center"/>
    </xf>
    <xf numFmtId="0" fontId="20" fillId="4" borderId="16" xfId="0" applyFont="1" applyFill="1" applyBorder="1" applyAlignment="1">
      <alignment horizontal="left" vertical="center" wrapText="1"/>
    </xf>
    <xf numFmtId="0" fontId="20" fillId="4" borderId="39" xfId="0" applyFont="1" applyFill="1" applyBorder="1" applyAlignment="1">
      <alignment horizontal="left" vertical="center" wrapText="1"/>
    </xf>
    <xf numFmtId="0" fontId="12" fillId="4" borderId="39" xfId="0" applyFont="1" applyFill="1" applyBorder="1" applyAlignment="1">
      <alignment horizontal="left" vertical="center"/>
    </xf>
    <xf numFmtId="0" fontId="5" fillId="19" borderId="61" xfId="0" applyFont="1" applyFill="1" applyBorder="1" applyAlignment="1">
      <alignment horizontal="center" vertical="center"/>
    </xf>
    <xf numFmtId="0" fontId="9" fillId="19" borderId="57" xfId="0" applyFont="1" applyFill="1" applyBorder="1" applyAlignment="1">
      <alignment horizontal="left" vertical="center"/>
    </xf>
    <xf numFmtId="0" fontId="9" fillId="19" borderId="0" xfId="0" applyFont="1" applyFill="1" applyAlignment="1">
      <alignment horizontal="left" vertical="center"/>
    </xf>
    <xf numFmtId="0" fontId="12" fillId="4" borderId="53" xfId="0" applyFont="1" applyFill="1" applyBorder="1" applyAlignment="1">
      <alignment horizontal="left" vertical="center"/>
    </xf>
    <xf numFmtId="167" fontId="11" fillId="0" borderId="0" xfId="2" applyNumberFormat="1" applyFont="1" applyAlignment="1">
      <alignment horizontal="left" vertical="center"/>
    </xf>
    <xf numFmtId="0" fontId="11" fillId="0" borderId="29" xfId="0" applyFont="1" applyBorder="1" applyAlignment="1">
      <alignment vertical="center" wrapText="1"/>
    </xf>
    <xf numFmtId="167" fontId="17" fillId="2" borderId="2" xfId="2" applyNumberFormat="1" applyFont="1" applyFill="1" applyBorder="1" applyAlignment="1">
      <alignment horizontal="left" vertical="center" wrapText="1"/>
    </xf>
    <xf numFmtId="0" fontId="11" fillId="5" borderId="29" xfId="0" applyFont="1" applyFill="1" applyBorder="1" applyAlignment="1">
      <alignment horizontal="left" vertical="center" wrapText="1"/>
    </xf>
    <xf numFmtId="0" fontId="12" fillId="5" borderId="36" xfId="0" applyFont="1" applyFill="1" applyBorder="1" applyAlignment="1">
      <alignment horizontal="left" vertical="center" wrapText="1"/>
    </xf>
    <xf numFmtId="0" fontId="12" fillId="5" borderId="61" xfId="0" applyFont="1" applyFill="1" applyBorder="1" applyAlignment="1">
      <alignment horizontal="left" vertical="center" wrapText="1"/>
    </xf>
    <xf numFmtId="167" fontId="17" fillId="2" borderId="36" xfId="2" applyNumberFormat="1" applyFont="1" applyFill="1" applyBorder="1" applyAlignment="1">
      <alignment horizontal="left" vertical="center" wrapText="1"/>
    </xf>
    <xf numFmtId="167" fontId="11" fillId="0" borderId="61" xfId="2" applyNumberFormat="1" applyFont="1" applyBorder="1" applyAlignment="1">
      <alignment horizontal="center" vertical="center"/>
    </xf>
    <xf numFmtId="1" fontId="17" fillId="2" borderId="36" xfId="0" applyNumberFormat="1" applyFont="1" applyFill="1" applyBorder="1" applyAlignment="1">
      <alignment horizontal="center" vertical="center" wrapText="1"/>
    </xf>
    <xf numFmtId="167" fontId="17" fillId="2" borderId="2" xfId="0" applyNumberFormat="1" applyFont="1" applyFill="1" applyBorder="1" applyAlignment="1">
      <alignment horizontal="center" vertical="center" wrapText="1"/>
    </xf>
    <xf numFmtId="167" fontId="17" fillId="2" borderId="2" xfId="2" applyNumberFormat="1" applyFont="1" applyFill="1" applyBorder="1" applyAlignment="1">
      <alignment horizontal="center" vertical="center" wrapText="1"/>
    </xf>
    <xf numFmtId="0" fontId="17" fillId="2" borderId="61" xfId="0" applyFont="1" applyFill="1" applyBorder="1" applyAlignment="1">
      <alignment horizontal="center" vertical="center" wrapText="1"/>
    </xf>
    <xf numFmtId="10" fontId="11" fillId="0" borderId="2" xfId="0" applyNumberFormat="1" applyFont="1" applyBorder="1" applyAlignment="1">
      <alignment horizontal="center" vertical="center" wrapText="1"/>
    </xf>
    <xf numFmtId="167" fontId="17" fillId="2" borderId="29" xfId="2" applyNumberFormat="1" applyFont="1" applyFill="1" applyBorder="1" applyAlignment="1">
      <alignment horizontal="center" vertical="center" wrapText="1"/>
    </xf>
    <xf numFmtId="0" fontId="0" fillId="0" borderId="0" xfId="0" applyFont="1" applyAlignment="1"/>
    <xf numFmtId="0" fontId="10" fillId="19" borderId="47" xfId="0" applyFont="1" applyFill="1" applyBorder="1" applyAlignment="1"/>
    <xf numFmtId="0" fontId="10" fillId="19" borderId="36" xfId="0" applyFont="1" applyFill="1" applyBorder="1" applyAlignment="1"/>
    <xf numFmtId="0" fontId="8" fillId="0" borderId="0" xfId="0" applyFont="1" applyAlignment="1">
      <alignment vertical="center" wrapText="1"/>
    </xf>
    <xf numFmtId="0" fontId="2" fillId="19" borderId="61" xfId="0" applyFont="1" applyFill="1" applyBorder="1" applyAlignment="1">
      <alignment horizontal="left" vertical="center" wrapText="1"/>
    </xf>
    <xf numFmtId="0" fontId="10" fillId="19" borderId="45" xfId="0" applyFont="1" applyFill="1" applyBorder="1" applyAlignment="1"/>
    <xf numFmtId="0" fontId="0" fillId="19" borderId="57" xfId="0" applyFont="1" applyFill="1" applyBorder="1" applyAlignment="1"/>
    <xf numFmtId="0" fontId="10" fillId="19" borderId="28" xfId="0" applyFont="1" applyFill="1" applyBorder="1" applyAlignment="1"/>
    <xf numFmtId="0" fontId="10" fillId="19" borderId="53" xfId="0" applyFont="1" applyFill="1" applyBorder="1" applyAlignment="1"/>
    <xf numFmtId="0" fontId="10" fillId="19" borderId="54" xfId="0" applyFont="1" applyFill="1" applyBorder="1" applyAlignment="1"/>
    <xf numFmtId="0" fontId="10" fillId="19" borderId="51" xfId="0" applyFont="1" applyFill="1" applyBorder="1" applyAlignment="1"/>
    <xf numFmtId="0" fontId="12" fillId="18" borderId="61" xfId="0" applyFont="1" applyFill="1" applyBorder="1" applyAlignment="1">
      <alignment horizontal="center" vertical="top" wrapText="1"/>
    </xf>
    <xf numFmtId="0" fontId="36" fillId="0" borderId="61" xfId="0" applyFont="1" applyBorder="1" applyAlignment="1">
      <alignment horizontal="justify" vertical="center"/>
    </xf>
    <xf numFmtId="0" fontId="12" fillId="18" borderId="67" xfId="0" applyFont="1" applyFill="1" applyBorder="1" applyAlignment="1">
      <alignment horizontal="center" vertical="top" wrapText="1"/>
    </xf>
    <xf numFmtId="0" fontId="12" fillId="18" borderId="70" xfId="0" applyFont="1" applyFill="1" applyBorder="1" applyAlignment="1">
      <alignment horizontal="center" vertical="top" wrapText="1"/>
    </xf>
    <xf numFmtId="0" fontId="11" fillId="2" borderId="16" xfId="0" applyFont="1" applyFill="1" applyBorder="1" applyAlignment="1">
      <alignment horizontal="left" vertical="top" wrapText="1"/>
    </xf>
    <xf numFmtId="0" fontId="0" fillId="0" borderId="61" xfId="0" applyFont="1" applyBorder="1" applyAlignment="1"/>
    <xf numFmtId="0" fontId="36" fillId="0" borderId="58" xfId="0" applyFont="1" applyBorder="1" applyAlignment="1">
      <alignment horizontal="center" vertical="center"/>
    </xf>
    <xf numFmtId="0" fontId="36" fillId="0" borderId="61" xfId="0" applyFont="1" applyBorder="1" applyAlignment="1">
      <alignment vertical="center"/>
    </xf>
    <xf numFmtId="0" fontId="11" fillId="2" borderId="38" xfId="0" applyFont="1" applyFill="1" applyBorder="1" applyAlignment="1">
      <alignment horizontal="left" vertical="top" wrapText="1"/>
    </xf>
    <xf numFmtId="0" fontId="12" fillId="2" borderId="14" xfId="0" applyFont="1" applyFill="1" applyBorder="1" applyAlignment="1">
      <alignment wrapText="1"/>
    </xf>
    <xf numFmtId="0" fontId="11" fillId="0" borderId="0" xfId="0" applyFont="1"/>
    <xf numFmtId="0" fontId="12" fillId="0" borderId="2" xfId="0" applyFont="1" applyBorder="1" applyAlignment="1">
      <alignment horizontal="center" vertical="center" wrapText="1"/>
    </xf>
    <xf numFmtId="0" fontId="17" fillId="0" borderId="2" xfId="0" applyFont="1" applyBorder="1" applyAlignment="1">
      <alignment horizontal="center" vertical="center"/>
    </xf>
    <xf numFmtId="0" fontId="40" fillId="0" borderId="2" xfId="3" applyFont="1" applyBorder="1" applyAlignment="1">
      <alignment horizontal="center" vertical="center"/>
    </xf>
    <xf numFmtId="0" fontId="19" fillId="0" borderId="2" xfId="0" applyFont="1" applyBorder="1" applyAlignment="1">
      <alignment horizontal="center" vertical="center"/>
    </xf>
    <xf numFmtId="3" fontId="11" fillId="0" borderId="61" xfId="0" applyNumberFormat="1" applyFont="1" applyBorder="1" applyAlignment="1"/>
    <xf numFmtId="0" fontId="41" fillId="2" borderId="2" xfId="0" applyFont="1" applyFill="1" applyBorder="1" applyAlignment="1">
      <alignment horizontal="center" vertical="center" wrapText="1"/>
    </xf>
    <xf numFmtId="2" fontId="17" fillId="2" borderId="2" xfId="0" applyNumberFormat="1" applyFont="1" applyFill="1" applyBorder="1" applyAlignment="1">
      <alignment horizontal="center" vertical="center" wrapText="1"/>
    </xf>
    <xf numFmtId="10" fontId="17" fillId="2" borderId="16" xfId="0" applyNumberFormat="1" applyFont="1" applyFill="1" applyBorder="1" applyAlignment="1">
      <alignment horizontal="center" vertical="center" wrapText="1"/>
    </xf>
    <xf numFmtId="0" fontId="17" fillId="18" borderId="2" xfId="0" applyFont="1" applyFill="1" applyBorder="1" applyAlignment="1">
      <alignment horizontal="center" vertical="center" wrapText="1"/>
    </xf>
    <xf numFmtId="1" fontId="11" fillId="2" borderId="2" xfId="0" applyNumberFormat="1" applyFont="1" applyFill="1" applyBorder="1" applyAlignment="1">
      <alignment horizontal="center" vertical="center" wrapText="1"/>
    </xf>
    <xf numFmtId="167" fontId="11" fillId="2" borderId="2" xfId="2" applyNumberFormat="1" applyFont="1" applyFill="1" applyBorder="1" applyAlignment="1">
      <alignment horizontal="center" vertical="center" wrapText="1"/>
    </xf>
    <xf numFmtId="1" fontId="11" fillId="0" borderId="2" xfId="0" applyNumberFormat="1" applyFont="1" applyBorder="1" applyAlignment="1">
      <alignment horizontal="center" vertical="center" wrapText="1"/>
    </xf>
    <xf numFmtId="0" fontId="12" fillId="2" borderId="2" xfId="0" applyFont="1" applyFill="1" applyBorder="1" applyAlignment="1">
      <alignment horizontal="center" vertical="center"/>
    </xf>
    <xf numFmtId="0" fontId="12" fillId="2" borderId="2" xfId="0" applyFont="1" applyFill="1" applyBorder="1" applyAlignment="1">
      <alignment horizontal="center"/>
    </xf>
    <xf numFmtId="0" fontId="12" fillId="0" borderId="2" xfId="0" applyFont="1" applyBorder="1" applyAlignment="1">
      <alignment horizontal="center"/>
    </xf>
    <xf numFmtId="0" fontId="12" fillId="2" borderId="16" xfId="0" applyFont="1" applyFill="1" applyBorder="1" applyAlignment="1">
      <alignment horizontal="center" vertical="center"/>
    </xf>
    <xf numFmtId="0" fontId="17" fillId="2" borderId="29" xfId="0" applyFont="1" applyFill="1" applyBorder="1" applyAlignment="1">
      <alignment horizontal="center" vertical="center" wrapText="1"/>
    </xf>
    <xf numFmtId="0" fontId="17" fillId="18" borderId="61" xfId="0" applyFont="1" applyFill="1" applyBorder="1" applyAlignment="1">
      <alignment horizontal="center" vertical="center" wrapText="1"/>
    </xf>
    <xf numFmtId="0" fontId="17" fillId="18" borderId="36" xfId="0" applyFont="1" applyFill="1" applyBorder="1" applyAlignment="1">
      <alignment horizontal="center" vertical="center" wrapText="1"/>
    </xf>
    <xf numFmtId="0" fontId="17" fillId="18" borderId="39" xfId="0" applyFont="1" applyFill="1" applyBorder="1" applyAlignment="1">
      <alignment horizontal="center" vertical="center" wrapText="1"/>
    </xf>
    <xf numFmtId="167" fontId="11" fillId="0" borderId="0" xfId="0" applyNumberFormat="1" applyFont="1"/>
    <xf numFmtId="0" fontId="12" fillId="0" borderId="2" xfId="0" applyFont="1" applyBorder="1" applyAlignment="1">
      <alignment horizontal="center" vertical="center"/>
    </xf>
    <xf numFmtId="0" fontId="12" fillId="4" borderId="16" xfId="0" applyFont="1" applyFill="1" applyBorder="1" applyAlignment="1">
      <alignment horizontal="center" vertical="center"/>
    </xf>
    <xf numFmtId="0" fontId="36" fillId="0" borderId="61" xfId="0" applyFont="1" applyBorder="1" applyAlignment="1">
      <alignment horizontal="center" vertical="center"/>
    </xf>
    <xf numFmtId="0" fontId="8" fillId="0" borderId="61" xfId="0" applyFont="1" applyBorder="1" applyAlignment="1">
      <alignment horizontal="center" vertical="center"/>
    </xf>
    <xf numFmtId="4" fontId="36" fillId="0" borderId="61" xfId="0" applyNumberFormat="1" applyFont="1" applyBorder="1" applyAlignment="1">
      <alignment horizontal="center" vertical="center"/>
    </xf>
    <xf numFmtId="0" fontId="26" fillId="2" borderId="29" xfId="0" applyFont="1" applyFill="1" applyBorder="1" applyAlignment="1">
      <alignment horizontal="center" vertical="center"/>
    </xf>
    <xf numFmtId="0" fontId="25" fillId="2" borderId="29" xfId="0" applyFont="1" applyFill="1" applyBorder="1" applyAlignment="1">
      <alignment horizontal="center" vertical="center"/>
    </xf>
    <xf numFmtId="0" fontId="25" fillId="2" borderId="52" xfId="0" applyFont="1" applyFill="1" applyBorder="1" applyAlignment="1">
      <alignment horizontal="center" vertical="center"/>
    </xf>
    <xf numFmtId="0" fontId="11" fillId="2" borderId="2" xfId="0" applyFont="1" applyFill="1" applyBorder="1" applyAlignment="1">
      <alignment horizontal="center" vertical="justify" wrapText="1"/>
    </xf>
    <xf numFmtId="0" fontId="11" fillId="0" borderId="2" xfId="0" applyFont="1" applyBorder="1" applyAlignment="1">
      <alignment horizontal="center" wrapText="1"/>
    </xf>
    <xf numFmtId="9" fontId="11" fillId="2" borderId="2" xfId="0" applyNumberFormat="1" applyFont="1" applyFill="1" applyBorder="1" applyAlignment="1">
      <alignment horizontal="center" wrapText="1"/>
    </xf>
    <xf numFmtId="0" fontId="11" fillId="19" borderId="2" xfId="0" applyFont="1" applyFill="1" applyBorder="1" applyAlignment="1">
      <alignment vertical="center" wrapText="1"/>
    </xf>
    <xf numFmtId="0" fontId="11" fillId="19" borderId="57" xfId="0" applyFont="1" applyFill="1" applyBorder="1" applyAlignment="1">
      <alignment horizontal="center" wrapText="1"/>
    </xf>
    <xf numFmtId="0" fontId="11" fillId="19" borderId="0" xfId="0" applyFont="1" applyFill="1" applyBorder="1" applyAlignment="1">
      <alignment horizontal="center" vertical="center" wrapText="1"/>
    </xf>
    <xf numFmtId="0" fontId="11" fillId="19" borderId="57" xfId="0" applyFont="1" applyFill="1" applyBorder="1" applyAlignment="1">
      <alignment horizontal="center" vertical="center" wrapText="1"/>
    </xf>
    <xf numFmtId="0" fontId="11" fillId="19" borderId="64" xfId="0" applyFont="1" applyFill="1" applyBorder="1" applyAlignment="1">
      <alignment horizontal="center" vertical="center" wrapText="1"/>
    </xf>
    <xf numFmtId="0" fontId="11" fillId="19" borderId="51" xfId="0" applyFont="1" applyFill="1" applyBorder="1" applyAlignment="1">
      <alignment horizontal="center" vertical="center" wrapText="1"/>
    </xf>
    <xf numFmtId="0" fontId="11" fillId="18" borderId="57" xfId="0" applyFont="1" applyFill="1" applyBorder="1" applyAlignment="1">
      <alignment wrapText="1"/>
    </xf>
    <xf numFmtId="0" fontId="11" fillId="18" borderId="29" xfId="0" applyFont="1" applyFill="1" applyBorder="1" applyAlignment="1">
      <alignment wrapText="1"/>
    </xf>
    <xf numFmtId="0" fontId="11" fillId="19" borderId="29" xfId="0" applyFont="1" applyFill="1" applyBorder="1" applyAlignment="1"/>
    <xf numFmtId="0" fontId="11" fillId="19" borderId="57" xfId="0" applyFont="1" applyFill="1" applyBorder="1" applyAlignment="1"/>
    <xf numFmtId="0" fontId="37" fillId="18" borderId="2" xfId="0" applyFont="1" applyFill="1" applyBorder="1" applyAlignment="1">
      <alignment horizontal="center"/>
    </xf>
    <xf numFmtId="0" fontId="11" fillId="0" borderId="2" xfId="0" applyFont="1" applyFill="1" applyBorder="1" applyAlignment="1">
      <alignment wrapText="1"/>
    </xf>
    <xf numFmtId="0" fontId="11" fillId="0" borderId="57" xfId="0" applyFont="1" applyFill="1" applyBorder="1" applyAlignment="1">
      <alignment wrapText="1"/>
    </xf>
    <xf numFmtId="0" fontId="37" fillId="0" borderId="2" xfId="0" applyFont="1" applyFill="1" applyBorder="1" applyAlignment="1">
      <alignment wrapText="1"/>
    </xf>
    <xf numFmtId="0" fontId="9" fillId="0" borderId="15" xfId="0" applyFont="1" applyBorder="1"/>
    <xf numFmtId="0" fontId="11" fillId="2" borderId="29" xfId="0" applyFont="1" applyFill="1" applyBorder="1" applyAlignment="1">
      <alignment horizontal="left"/>
    </xf>
    <xf numFmtId="0" fontId="37" fillId="18" borderId="1" xfId="0" applyFont="1" applyFill="1" applyBorder="1" applyAlignment="1">
      <alignment horizontal="center"/>
    </xf>
    <xf numFmtId="0" fontId="9" fillId="0" borderId="25" xfId="0" applyFont="1" applyBorder="1"/>
    <xf numFmtId="0" fontId="11" fillId="0" borderId="61" xfId="0" applyFont="1" applyBorder="1" applyAlignment="1"/>
    <xf numFmtId="0" fontId="11" fillId="0" borderId="57" xfId="0" applyFont="1" applyBorder="1" applyAlignment="1"/>
    <xf numFmtId="0" fontId="12" fillId="0" borderId="36" xfId="0" applyFont="1" applyBorder="1" applyAlignment="1">
      <alignment vertical="center" wrapText="1"/>
    </xf>
    <xf numFmtId="0" fontId="12" fillId="0" borderId="2" xfId="0" applyFont="1" applyBorder="1" applyAlignment="1">
      <alignment vertical="center" wrapText="1"/>
    </xf>
    <xf numFmtId="0" fontId="11" fillId="0" borderId="36" xfId="0" applyFont="1" applyBorder="1" applyAlignment="1">
      <alignment vertical="center"/>
    </xf>
    <xf numFmtId="0" fontId="11" fillId="0" borderId="14" xfId="0" applyFont="1" applyBorder="1" applyAlignment="1">
      <alignment horizontal="left"/>
    </xf>
    <xf numFmtId="0" fontId="11" fillId="0" borderId="0" xfId="0" applyFont="1" applyAlignment="1">
      <alignment vertical="justify"/>
    </xf>
    <xf numFmtId="0" fontId="31" fillId="0" borderId="0" xfId="0" applyFont="1" applyAlignment="1">
      <alignment horizontal="center" vertical="justify"/>
    </xf>
    <xf numFmtId="0" fontId="11" fillId="2" borderId="70" xfId="0" applyFont="1" applyFill="1" applyBorder="1"/>
    <xf numFmtId="0" fontId="11" fillId="2" borderId="64" xfId="0" applyFont="1" applyFill="1" applyBorder="1"/>
    <xf numFmtId="0" fontId="12" fillId="2" borderId="61" xfId="0" applyFont="1" applyFill="1" applyBorder="1" applyAlignment="1">
      <alignment horizontal="left" vertical="center"/>
    </xf>
    <xf numFmtId="0" fontId="11" fillId="2" borderId="61" xfId="0" applyFont="1" applyFill="1" applyBorder="1" applyAlignment="1">
      <alignment vertical="center" wrapText="1"/>
    </xf>
    <xf numFmtId="0" fontId="11" fillId="0" borderId="29" xfId="0" applyFont="1" applyBorder="1" applyAlignment="1">
      <alignment horizontal="center" vertical="center" wrapText="1"/>
    </xf>
    <xf numFmtId="0" fontId="17" fillId="0" borderId="2" xfId="0" applyFont="1" applyFill="1" applyBorder="1" applyAlignment="1">
      <alignment horizontal="left" vertical="center"/>
    </xf>
    <xf numFmtId="16" fontId="12" fillId="2" borderId="51" xfId="0" applyNumberFormat="1" applyFont="1" applyFill="1" applyBorder="1" applyAlignment="1">
      <alignment horizontal="left" vertical="center" wrapText="1"/>
    </xf>
    <xf numFmtId="49" fontId="10" fillId="0" borderId="0" xfId="1" applyNumberFormat="1" applyFont="1" applyAlignment="1"/>
    <xf numFmtId="49" fontId="0" fillId="2" borderId="2" xfId="0" applyNumberFormat="1" applyFont="1" applyFill="1" applyBorder="1" applyAlignment="1">
      <alignment wrapText="1"/>
    </xf>
    <xf numFmtId="49" fontId="36" fillId="2" borderId="2" xfId="0" applyNumberFormat="1" applyFont="1" applyFill="1" applyBorder="1" applyAlignment="1">
      <alignment wrapText="1"/>
    </xf>
    <xf numFmtId="0" fontId="12" fillId="6" borderId="52" xfId="0" applyFont="1" applyFill="1" applyBorder="1"/>
    <xf numFmtId="0" fontId="0" fillId="2" borderId="74" xfId="0" applyFont="1" applyFill="1" applyBorder="1"/>
    <xf numFmtId="0" fontId="11" fillId="2" borderId="57" xfId="0" applyFont="1" applyFill="1" applyBorder="1" applyAlignment="1">
      <alignment wrapText="1"/>
    </xf>
    <xf numFmtId="0" fontId="0" fillId="24" borderId="67" xfId="0" applyFont="1" applyFill="1" applyBorder="1"/>
    <xf numFmtId="0" fontId="0" fillId="24" borderId="70" xfId="0" applyFont="1" applyFill="1" applyBorder="1"/>
    <xf numFmtId="0" fontId="0" fillId="24" borderId="64" xfId="0" applyFont="1" applyFill="1" applyBorder="1"/>
    <xf numFmtId="0" fontId="36" fillId="24" borderId="70" xfId="0" applyFont="1" applyFill="1" applyBorder="1"/>
    <xf numFmtId="0" fontId="12" fillId="2" borderId="57" xfId="0" applyFont="1" applyFill="1" applyBorder="1" applyAlignment="1">
      <alignment horizontal="center" vertical="center"/>
    </xf>
    <xf numFmtId="0" fontId="32" fillId="8" borderId="29" xfId="0" applyFont="1" applyFill="1" applyBorder="1" applyAlignment="1">
      <alignment vertical="top" wrapText="1"/>
    </xf>
    <xf numFmtId="0" fontId="37" fillId="8" borderId="2" xfId="0" applyFont="1" applyFill="1" applyBorder="1" applyAlignment="1">
      <alignment horizontal="center" vertical="top" wrapText="1"/>
    </xf>
    <xf numFmtId="0" fontId="17" fillId="0" borderId="53" xfId="0" applyFont="1" applyBorder="1" applyAlignment="1">
      <alignment horizontal="center" vertical="center"/>
    </xf>
    <xf numFmtId="0" fontId="17" fillId="0" borderId="51" xfId="0" applyFont="1" applyBorder="1" applyAlignment="1">
      <alignment horizontal="center" vertical="center"/>
    </xf>
    <xf numFmtId="20" fontId="12" fillId="2" borderId="51" xfId="0" applyNumberFormat="1" applyFont="1" applyFill="1" applyBorder="1" applyAlignment="1">
      <alignment horizontal="left" vertical="center" wrapText="1"/>
    </xf>
    <xf numFmtId="0" fontId="37" fillId="0" borderId="2" xfId="0" applyFont="1" applyFill="1" applyBorder="1" applyAlignment="1">
      <alignment horizontal="center" vertical="justify" wrapText="1"/>
    </xf>
    <xf numFmtId="0" fontId="11" fillId="2" borderId="2" xfId="0" applyFont="1" applyFill="1" applyBorder="1" applyAlignment="1">
      <alignment vertical="justify"/>
    </xf>
    <xf numFmtId="0" fontId="46" fillId="0" borderId="16" xfId="0" applyFont="1" applyFill="1" applyBorder="1" applyAlignment="1">
      <alignment horizontal="left" vertical="center"/>
    </xf>
    <xf numFmtId="10" fontId="46" fillId="0" borderId="39" xfId="2" applyNumberFormat="1" applyFont="1" applyFill="1" applyBorder="1" applyAlignment="1">
      <alignment horizontal="left" vertical="center"/>
    </xf>
    <xf numFmtId="10" fontId="46" fillId="0" borderId="2" xfId="2" applyNumberFormat="1" applyFont="1" applyFill="1" applyBorder="1" applyAlignment="1">
      <alignment horizontal="left" vertical="center"/>
    </xf>
    <xf numFmtId="0" fontId="46" fillId="0" borderId="2" xfId="0" applyFont="1" applyFill="1" applyBorder="1" applyAlignment="1">
      <alignment horizontal="left" vertical="center"/>
    </xf>
    <xf numFmtId="0" fontId="51" fillId="0" borderId="61" xfId="0" applyFont="1" applyFill="1" applyBorder="1" applyAlignment="1">
      <alignment horizontal="left" vertical="center"/>
    </xf>
    <xf numFmtId="0" fontId="9" fillId="18" borderId="2" xfId="0" applyFont="1" applyFill="1" applyBorder="1" applyAlignment="1">
      <alignment wrapText="1"/>
    </xf>
    <xf numFmtId="0" fontId="11" fillId="2" borderId="29" xfId="0" applyFont="1" applyFill="1" applyBorder="1" applyAlignment="1">
      <alignment vertical="justify" wrapText="1"/>
    </xf>
    <xf numFmtId="0" fontId="31" fillId="0" borderId="61" xfId="0" applyFont="1" applyBorder="1" applyAlignment="1">
      <alignment horizontal="center" vertical="center"/>
    </xf>
    <xf numFmtId="0" fontId="11" fillId="2" borderId="16" xfId="0" applyFont="1" applyFill="1" applyBorder="1" applyAlignment="1">
      <alignment horizontal="center" vertical="center"/>
    </xf>
    <xf numFmtId="0" fontId="11" fillId="0" borderId="0" xfId="0" applyFont="1" applyAlignment="1">
      <alignment vertical="justify"/>
    </xf>
    <xf numFmtId="165" fontId="11" fillId="2" borderId="2" xfId="0" applyNumberFormat="1" applyFont="1" applyFill="1" applyBorder="1" applyAlignment="1">
      <alignment horizontal="left" wrapText="1"/>
    </xf>
    <xf numFmtId="0" fontId="11" fillId="2" borderId="2" xfId="0" applyFont="1" applyFill="1" applyBorder="1" applyAlignment="1">
      <alignment horizontal="left" wrapText="1"/>
    </xf>
    <xf numFmtId="0" fontId="37" fillId="2" borderId="2" xfId="0" applyFont="1" applyFill="1" applyBorder="1" applyAlignment="1">
      <alignment horizontal="center" vertical="center" wrapText="1"/>
    </xf>
    <xf numFmtId="0" fontId="11" fillId="0" borderId="0" xfId="0" applyFont="1" applyAlignment="1">
      <alignment horizontal="left" vertical="justify"/>
    </xf>
    <xf numFmtId="0" fontId="11" fillId="2" borderId="53" xfId="0" applyFont="1" applyFill="1" applyBorder="1" applyAlignment="1">
      <alignment horizontal="center" vertical="center"/>
    </xf>
    <xf numFmtId="0" fontId="11" fillId="2" borderId="61" xfId="0" applyFont="1" applyFill="1" applyBorder="1" applyAlignment="1">
      <alignment horizontal="center" vertical="center"/>
    </xf>
    <xf numFmtId="0" fontId="0" fillId="0" borderId="0" xfId="0" applyFont="1" applyAlignment="1"/>
    <xf numFmtId="0" fontId="32" fillId="2" borderId="29" xfId="0" applyFont="1" applyFill="1" applyBorder="1" applyAlignment="1">
      <alignment horizontal="center" vertical="center" wrapText="1"/>
    </xf>
    <xf numFmtId="0" fontId="34" fillId="2" borderId="29" xfId="0" applyFont="1" applyFill="1" applyBorder="1" applyAlignment="1">
      <alignment horizontal="left" vertical="center" wrapText="1"/>
    </xf>
    <xf numFmtId="0" fontId="9" fillId="18" borderId="29" xfId="0" applyFont="1" applyFill="1" applyBorder="1" applyAlignment="1">
      <alignment horizontal="center" vertical="center" wrapText="1"/>
    </xf>
    <xf numFmtId="0" fontId="32" fillId="18" borderId="29" xfId="0" applyFont="1" applyFill="1" applyBorder="1" applyAlignment="1">
      <alignment horizontal="center" vertical="center" wrapText="1"/>
    </xf>
    <xf numFmtId="0" fontId="12" fillId="18" borderId="61" xfId="0" applyFont="1" applyFill="1" applyBorder="1" applyAlignment="1">
      <alignment vertical="center" wrapText="1"/>
    </xf>
    <xf numFmtId="0" fontId="12" fillId="25" borderId="61" xfId="0" applyFont="1" applyFill="1" applyBorder="1" applyAlignment="1">
      <alignment vertical="center" wrapText="1"/>
    </xf>
    <xf numFmtId="0" fontId="11" fillId="18" borderId="61" xfId="0" applyFont="1" applyFill="1" applyBorder="1" applyAlignment="1">
      <alignment horizontal="center" vertical="center"/>
    </xf>
    <xf numFmtId="0" fontId="9" fillId="18" borderId="61" xfId="0" applyFont="1" applyFill="1" applyBorder="1" applyAlignment="1">
      <alignment horizontal="center" vertical="center" wrapText="1"/>
    </xf>
    <xf numFmtId="0" fontId="45" fillId="19" borderId="61" xfId="0" applyFont="1" applyFill="1" applyBorder="1" applyAlignment="1">
      <alignment horizontal="center" vertical="center" wrapText="1"/>
    </xf>
    <xf numFmtId="0" fontId="44" fillId="19" borderId="61" xfId="0" applyFont="1" applyFill="1" applyBorder="1" applyAlignment="1">
      <alignment horizontal="center" vertical="center" wrapText="1"/>
    </xf>
    <xf numFmtId="0" fontId="44" fillId="18" borderId="61" xfId="0" applyFont="1" applyFill="1" applyBorder="1" applyAlignment="1">
      <alignment horizontal="center" vertical="center" wrapText="1"/>
    </xf>
    <xf numFmtId="0" fontId="44" fillId="19" borderId="61" xfId="1" applyFont="1" applyFill="1" applyBorder="1" applyAlignment="1">
      <alignment horizontal="center" vertical="center" wrapText="1"/>
    </xf>
    <xf numFmtId="0" fontId="11" fillId="25" borderId="16" xfId="0" applyFont="1" applyFill="1" applyBorder="1" applyAlignment="1">
      <alignment horizontal="left" vertical="center"/>
    </xf>
    <xf numFmtId="0" fontId="37" fillId="0" borderId="29" xfId="0" applyFont="1" applyBorder="1" applyAlignment="1">
      <alignment horizontal="left" vertical="center" wrapText="1"/>
    </xf>
    <xf numFmtId="0" fontId="37" fillId="0" borderId="2" xfId="0" applyFont="1" applyBorder="1" applyAlignment="1">
      <alignment horizontal="left" vertical="center" wrapText="1"/>
    </xf>
    <xf numFmtId="0" fontId="0" fillId="0" borderId="0" xfId="0" applyFont="1" applyAlignment="1"/>
    <xf numFmtId="0" fontId="59" fillId="0" borderId="0" xfId="0" applyFont="1" applyAlignment="1"/>
    <xf numFmtId="0" fontId="60" fillId="0" borderId="0" xfId="0" applyFont="1" applyAlignment="1">
      <alignment wrapText="1"/>
    </xf>
    <xf numFmtId="0" fontId="0" fillId="0" borderId="0" xfId="0" applyFont="1" applyAlignment="1"/>
    <xf numFmtId="10" fontId="0" fillId="0" borderId="0" xfId="2" applyNumberFormat="1" applyFont="1" applyAlignment="1"/>
    <xf numFmtId="0" fontId="8" fillId="0" borderId="3" xfId="0" applyFont="1" applyBorder="1"/>
    <xf numFmtId="0" fontId="10" fillId="0" borderId="5" xfId="0" applyFont="1" applyBorder="1"/>
    <xf numFmtId="0" fontId="10" fillId="0" borderId="7" xfId="0" applyFont="1" applyBorder="1"/>
    <xf numFmtId="0" fontId="11" fillId="2" borderId="3" xfId="0" applyFont="1" applyFill="1" applyBorder="1" applyAlignment="1">
      <alignment horizontal="center" vertical="center"/>
    </xf>
    <xf numFmtId="0" fontId="10" fillId="0" borderId="38" xfId="0" applyFont="1" applyBorder="1"/>
    <xf numFmtId="0" fontId="12" fillId="2" borderId="3" xfId="0" applyFont="1" applyFill="1" applyBorder="1" applyAlignment="1">
      <alignment horizontal="left" vertical="top" wrapText="1"/>
    </xf>
    <xf numFmtId="0" fontId="11" fillId="2" borderId="3" xfId="0" applyFont="1" applyFill="1" applyBorder="1" applyAlignment="1">
      <alignment horizontal="left" vertical="top" wrapText="1"/>
    </xf>
    <xf numFmtId="0" fontId="32" fillId="2" borderId="14" xfId="0" applyFont="1" applyFill="1" applyBorder="1" applyAlignment="1">
      <alignment horizontal="left" vertical="top" wrapText="1"/>
    </xf>
    <xf numFmtId="0" fontId="10" fillId="0" borderId="15" xfId="0" applyFont="1" applyBorder="1"/>
    <xf numFmtId="0" fontId="12" fillId="2" borderId="3" xfId="0" applyFont="1" applyFill="1" applyBorder="1" applyAlignment="1">
      <alignment horizontal="left" vertical="center" wrapText="1"/>
    </xf>
    <xf numFmtId="0" fontId="10" fillId="0" borderId="5" xfId="0" applyFont="1" applyBorder="1" applyAlignment="1">
      <alignment vertical="center"/>
    </xf>
    <xf numFmtId="0" fontId="10" fillId="0" borderId="38" xfId="0" applyFont="1" applyBorder="1" applyAlignment="1">
      <alignment vertical="center"/>
    </xf>
    <xf numFmtId="0" fontId="11" fillId="2" borderId="3" xfId="0" applyFont="1" applyFill="1" applyBorder="1" applyAlignment="1">
      <alignment horizontal="left" vertical="center" wrapText="1"/>
    </xf>
    <xf numFmtId="0" fontId="12" fillId="2" borderId="17" xfId="0" applyFont="1" applyFill="1" applyBorder="1" applyAlignment="1">
      <alignment horizontal="left" vertical="top" wrapText="1"/>
    </xf>
    <xf numFmtId="0" fontId="10" fillId="0" borderId="18" xfId="0" applyFont="1" applyBorder="1"/>
    <xf numFmtId="0" fontId="10" fillId="0" borderId="57" xfId="0" applyFont="1" applyBorder="1"/>
    <xf numFmtId="0" fontId="10" fillId="0" borderId="28" xfId="0" applyFont="1" applyBorder="1"/>
    <xf numFmtId="0" fontId="10" fillId="0" borderId="20" xfId="0" applyFont="1" applyBorder="1"/>
    <xf numFmtId="0" fontId="0" fillId="0" borderId="0" xfId="0" applyFont="1" applyAlignment="1"/>
    <xf numFmtId="0" fontId="10" fillId="0" borderId="21" xfId="0" applyFont="1" applyBorder="1"/>
    <xf numFmtId="0" fontId="10" fillId="0" borderId="45" xfId="0" applyFont="1" applyBorder="1"/>
    <xf numFmtId="0" fontId="33" fillId="2" borderId="14" xfId="1" applyFill="1" applyBorder="1" applyAlignment="1">
      <alignment horizontal="left" vertical="center" wrapText="1"/>
    </xf>
    <xf numFmtId="0" fontId="11" fillId="2" borderId="14" xfId="0" applyFont="1" applyFill="1" applyBorder="1" applyAlignment="1">
      <alignment horizontal="left" vertical="center" wrapText="1"/>
    </xf>
    <xf numFmtId="0" fontId="32" fillId="2" borderId="14" xfId="0" applyFont="1" applyFill="1" applyBorder="1" applyAlignment="1">
      <alignment horizontal="left" vertical="center" wrapText="1"/>
    </xf>
    <xf numFmtId="0" fontId="11" fillId="2" borderId="29" xfId="0" applyFont="1" applyFill="1" applyBorder="1" applyAlignment="1">
      <alignment horizontal="left" wrapText="1"/>
    </xf>
    <xf numFmtId="0" fontId="10" fillId="0" borderId="36" xfId="0" applyFont="1" applyBorder="1" applyAlignment="1">
      <alignment horizontal="left"/>
    </xf>
    <xf numFmtId="3" fontId="11" fillId="2" borderId="14" xfId="0" applyNumberFormat="1" applyFont="1" applyFill="1" applyBorder="1" applyAlignment="1">
      <alignment horizontal="left" wrapText="1"/>
    </xf>
    <xf numFmtId="0" fontId="11" fillId="18" borderId="14" xfId="0" applyFont="1" applyFill="1" applyBorder="1" applyAlignment="1">
      <alignment horizontal="left" wrapText="1"/>
    </xf>
    <xf numFmtId="0" fontId="10" fillId="19" borderId="15" xfId="0" applyFont="1" applyFill="1" applyBorder="1"/>
    <xf numFmtId="2" fontId="11" fillId="2" borderId="14" xfId="0" applyNumberFormat="1" applyFont="1" applyFill="1" applyBorder="1" applyAlignment="1">
      <alignment horizontal="left" wrapText="1"/>
    </xf>
    <xf numFmtId="49" fontId="11" fillId="2" borderId="14" xfId="0" applyNumberFormat="1" applyFont="1" applyFill="1" applyBorder="1" applyAlignment="1">
      <alignment horizontal="left" wrapText="1"/>
    </xf>
    <xf numFmtId="49" fontId="10" fillId="0" borderId="15" xfId="0" applyNumberFormat="1" applyFont="1" applyBorder="1"/>
    <xf numFmtId="0" fontId="11" fillId="2" borderId="14" xfId="0" applyFont="1" applyFill="1" applyBorder="1" applyAlignment="1">
      <alignment horizontal="left" wrapText="1"/>
    </xf>
    <xf numFmtId="4" fontId="11" fillId="2" borderId="14" xfId="0" applyNumberFormat="1" applyFont="1" applyFill="1" applyBorder="1" applyAlignment="1">
      <alignment horizontal="left" wrapText="1"/>
    </xf>
    <xf numFmtId="0" fontId="12" fillId="2" borderId="14" xfId="0" applyFont="1" applyFill="1" applyBorder="1" applyAlignment="1">
      <alignment horizontal="center" vertical="center"/>
    </xf>
    <xf numFmtId="0" fontId="11" fillId="2" borderId="14" xfId="0" applyFont="1" applyFill="1" applyBorder="1" applyAlignment="1">
      <alignment horizontal="left" vertical="top" wrapText="1"/>
    </xf>
    <xf numFmtId="0" fontId="32" fillId="2" borderId="14" xfId="0" applyFont="1" applyFill="1" applyBorder="1" applyAlignment="1">
      <alignment horizontal="left" wrapText="1"/>
    </xf>
    <xf numFmtId="0" fontId="32" fillId="2" borderId="14" xfId="0" applyFont="1" applyFill="1" applyBorder="1" applyAlignment="1">
      <alignment wrapText="1"/>
    </xf>
    <xf numFmtId="0" fontId="12" fillId="3" borderId="14" xfId="0" applyFont="1" applyFill="1" applyBorder="1" applyAlignment="1">
      <alignment horizontal="center" vertical="center"/>
    </xf>
    <xf numFmtId="0" fontId="10" fillId="0" borderId="25" xfId="0" applyFont="1" applyBorder="1"/>
    <xf numFmtId="0" fontId="11" fillId="2" borderId="3" xfId="0" applyFont="1" applyFill="1" applyBorder="1" applyAlignment="1">
      <alignment horizontal="left" vertical="top"/>
    </xf>
    <xf numFmtId="0" fontId="11" fillId="2" borderId="3" xfId="0" applyFont="1" applyFill="1" applyBorder="1" applyAlignment="1">
      <alignment horizontal="center" vertical="top"/>
    </xf>
    <xf numFmtId="0" fontId="17" fillId="3" borderId="14" xfId="0" applyFont="1" applyFill="1" applyBorder="1" applyAlignment="1">
      <alignment horizontal="left" vertical="top" wrapText="1"/>
    </xf>
    <xf numFmtId="0" fontId="19" fillId="18" borderId="17" xfId="0" applyFont="1" applyFill="1" applyBorder="1" applyAlignment="1">
      <alignment vertical="top" wrapText="1"/>
    </xf>
    <xf numFmtId="0" fontId="10" fillId="19" borderId="18" xfId="0" applyFont="1" applyFill="1" applyBorder="1" applyAlignment="1"/>
    <xf numFmtId="0" fontId="10" fillId="19" borderId="19" xfId="0" applyFont="1" applyFill="1" applyBorder="1" applyAlignment="1"/>
    <xf numFmtId="0" fontId="10" fillId="19" borderId="22" xfId="0" applyFont="1" applyFill="1" applyBorder="1" applyAlignment="1"/>
    <xf numFmtId="0" fontId="10" fillId="19" borderId="23" xfId="0" applyFont="1" applyFill="1" applyBorder="1" applyAlignment="1"/>
    <xf numFmtId="0" fontId="10" fillId="19" borderId="24" xfId="0" applyFont="1" applyFill="1" applyBorder="1" applyAlignment="1"/>
    <xf numFmtId="0" fontId="19" fillId="2" borderId="17" xfId="0" applyFont="1" applyFill="1" applyBorder="1" applyAlignment="1">
      <alignment horizontal="left" vertical="top"/>
    </xf>
    <xf numFmtId="0" fontId="10" fillId="0" borderId="19" xfId="0" applyFont="1" applyBorder="1"/>
    <xf numFmtId="0" fontId="10" fillId="0" borderId="22" xfId="0" applyFont="1" applyBorder="1"/>
    <xf numFmtId="0" fontId="10" fillId="0" borderId="23" xfId="0" applyFont="1" applyBorder="1"/>
    <xf numFmtId="0" fontId="10" fillId="0" borderId="24" xfId="0" applyFont="1" applyBorder="1"/>
    <xf numFmtId="0" fontId="12" fillId="2" borderId="3" xfId="0" applyFont="1" applyFill="1" applyBorder="1" applyAlignment="1">
      <alignment horizontal="center" vertical="top"/>
    </xf>
    <xf numFmtId="0" fontId="19" fillId="2" borderId="16" xfId="0" applyFont="1" applyFill="1" applyBorder="1" applyAlignment="1">
      <alignment horizontal="left" vertical="top"/>
    </xf>
    <xf numFmtId="0" fontId="10" fillId="0" borderId="39" xfId="0" applyFont="1" applyBorder="1" applyAlignment="1">
      <alignment horizontal="left"/>
    </xf>
    <xf numFmtId="0" fontId="19" fillId="2" borderId="17" xfId="0" applyFont="1" applyFill="1" applyBorder="1" applyAlignment="1">
      <alignment horizontal="center" vertical="top" wrapText="1"/>
    </xf>
    <xf numFmtId="0" fontId="19" fillId="2" borderId="3" xfId="0" applyFont="1" applyFill="1" applyBorder="1" applyAlignment="1">
      <alignment horizontal="left" vertical="top"/>
    </xf>
    <xf numFmtId="0" fontId="19" fillId="2" borderId="17" xfId="0" applyFont="1" applyFill="1" applyBorder="1" applyAlignment="1">
      <alignment horizontal="left" vertical="top" wrapText="1"/>
    </xf>
    <xf numFmtId="0" fontId="19" fillId="19" borderId="29" xfId="0" applyFont="1" applyFill="1" applyBorder="1" applyAlignment="1">
      <alignment horizontal="left" vertical="top" wrapText="1"/>
    </xf>
    <xf numFmtId="0" fontId="19" fillId="19" borderId="47" xfId="0" applyFont="1" applyFill="1" applyBorder="1" applyAlignment="1">
      <alignment horizontal="left" vertical="top" wrapText="1"/>
    </xf>
    <xf numFmtId="0" fontId="12" fillId="0" borderId="14" xfId="0" applyFont="1" applyFill="1" applyBorder="1" applyAlignment="1">
      <alignment horizontal="center" vertical="center" wrapText="1"/>
    </xf>
    <xf numFmtId="0" fontId="10" fillId="0" borderId="25" xfId="0" applyFont="1" applyFill="1" applyBorder="1"/>
    <xf numFmtId="0" fontId="10" fillId="0" borderId="15" xfId="0" applyFont="1" applyFill="1" applyBorder="1"/>
    <xf numFmtId="0" fontId="11" fillId="2" borderId="17" xfId="0" applyFont="1" applyFill="1" applyBorder="1" applyAlignment="1">
      <alignment horizontal="left" vertical="top" wrapText="1"/>
    </xf>
    <xf numFmtId="0" fontId="17" fillId="4" borderId="14" xfId="0" applyFont="1" applyFill="1" applyBorder="1" applyAlignment="1">
      <alignment horizontal="left" vertical="top" wrapText="1"/>
    </xf>
    <xf numFmtId="0" fontId="10" fillId="0" borderId="31" xfId="0" applyFont="1" applyBorder="1"/>
    <xf numFmtId="0" fontId="12" fillId="3" borderId="14" xfId="0" applyFont="1" applyFill="1" applyBorder="1" applyAlignment="1">
      <alignment horizontal="center" vertical="center" wrapText="1"/>
    </xf>
    <xf numFmtId="0" fontId="19" fillId="2" borderId="52" xfId="0" applyFont="1" applyFill="1" applyBorder="1" applyAlignment="1">
      <alignment horizontal="left" vertical="top" wrapText="1"/>
    </xf>
    <xf numFmtId="0" fontId="10" fillId="0" borderId="33" xfId="0" applyFont="1" applyBorder="1" applyAlignment="1">
      <alignment horizontal="left"/>
    </xf>
    <xf numFmtId="0" fontId="10" fillId="0" borderId="37" xfId="0" applyFont="1" applyBorder="1" applyAlignment="1">
      <alignment horizontal="left"/>
    </xf>
    <xf numFmtId="0" fontId="10" fillId="0" borderId="53" xfId="0" applyFont="1" applyBorder="1" applyAlignment="1">
      <alignment horizontal="left"/>
    </xf>
    <xf numFmtId="0" fontId="10" fillId="0" borderId="54" xfId="0" applyFont="1" applyBorder="1" applyAlignment="1">
      <alignment horizontal="left"/>
    </xf>
    <xf numFmtId="0" fontId="10" fillId="0" borderId="51" xfId="0" applyFont="1" applyBorder="1" applyAlignment="1">
      <alignment horizontal="left"/>
    </xf>
    <xf numFmtId="1" fontId="19" fillId="2" borderId="3" xfId="0" applyNumberFormat="1" applyFont="1" applyFill="1" applyBorder="1" applyAlignment="1">
      <alignment horizontal="left" vertical="top" wrapText="1"/>
    </xf>
    <xf numFmtId="1" fontId="10" fillId="0" borderId="7" xfId="0" applyNumberFormat="1" applyFont="1" applyBorder="1"/>
    <xf numFmtId="0" fontId="18" fillId="18" borderId="3" xfId="0" applyFont="1" applyFill="1" applyBorder="1" applyAlignment="1">
      <alignment horizontal="left" vertical="top" wrapText="1"/>
    </xf>
    <xf numFmtId="0" fontId="10" fillId="19" borderId="7" xfId="0" applyFont="1" applyFill="1" applyBorder="1"/>
    <xf numFmtId="0" fontId="11" fillId="0" borderId="19" xfId="0" applyFont="1" applyBorder="1" applyAlignment="1">
      <alignment horizontal="center" vertical="center"/>
    </xf>
    <xf numFmtId="0" fontId="11" fillId="0" borderId="3" xfId="0" applyFont="1" applyBorder="1" applyAlignment="1">
      <alignment horizontal="center" vertical="top" wrapText="1"/>
    </xf>
    <xf numFmtId="0" fontId="11" fillId="2" borderId="3" xfId="0" applyFont="1" applyFill="1" applyBorder="1" applyAlignment="1">
      <alignment horizontal="center" vertical="top" wrapText="1"/>
    </xf>
    <xf numFmtId="0" fontId="11" fillId="2" borderId="26" xfId="0" applyFont="1" applyFill="1" applyBorder="1" applyAlignment="1">
      <alignment horizontal="center" vertical="center"/>
    </xf>
    <xf numFmtId="0" fontId="10" fillId="0" borderId="27" xfId="0" applyFont="1" applyBorder="1"/>
    <xf numFmtId="0" fontId="11" fillId="2" borderId="52" xfId="0" applyFont="1" applyFill="1" applyBorder="1" applyAlignment="1">
      <alignment horizontal="left" vertical="top" wrapText="1"/>
    </xf>
    <xf numFmtId="0" fontId="11" fillId="2" borderId="33" xfId="0" applyFont="1" applyFill="1" applyBorder="1" applyAlignment="1">
      <alignment horizontal="left" vertical="top" wrapText="1"/>
    </xf>
    <xf numFmtId="0" fontId="11" fillId="2" borderId="45" xfId="0" applyFont="1" applyFill="1" applyBorder="1" applyAlignment="1">
      <alignment horizontal="left" vertical="top" wrapText="1"/>
    </xf>
    <xf numFmtId="0" fontId="11" fillId="2" borderId="57" xfId="0" applyFont="1" applyFill="1" applyBorder="1" applyAlignment="1">
      <alignment horizontal="left" vertical="top" wrapText="1"/>
    </xf>
    <xf numFmtId="0" fontId="11" fillId="2" borderId="53" xfId="0" applyFont="1" applyFill="1" applyBorder="1" applyAlignment="1">
      <alignment horizontal="left" vertical="top" wrapText="1"/>
    </xf>
    <xf numFmtId="0" fontId="11" fillId="2" borderId="54" xfId="0" applyFont="1" applyFill="1" applyBorder="1" applyAlignment="1">
      <alignment horizontal="left" vertical="top" wrapText="1"/>
    </xf>
    <xf numFmtId="0" fontId="19" fillId="2" borderId="3" xfId="0" applyFont="1" applyFill="1" applyBorder="1" applyAlignment="1">
      <alignment horizontal="left" vertical="top" wrapText="1"/>
    </xf>
    <xf numFmtId="0" fontId="12" fillId="2" borderId="14" xfId="0" applyFont="1" applyFill="1" applyBorder="1" applyAlignment="1">
      <alignment horizontal="left" vertical="center"/>
    </xf>
    <xf numFmtId="0" fontId="9" fillId="2" borderId="3" xfId="0" applyFont="1" applyFill="1" applyBorder="1" applyAlignment="1">
      <alignment horizontal="left" vertical="center" wrapText="1"/>
    </xf>
    <xf numFmtId="0" fontId="12" fillId="2" borderId="14" xfId="0" applyFont="1" applyFill="1" applyBorder="1" applyAlignment="1">
      <alignment horizontal="center"/>
    </xf>
    <xf numFmtId="0" fontId="12" fillId="0" borderId="14" xfId="0" applyFont="1" applyBorder="1" applyAlignment="1">
      <alignment horizontal="center"/>
    </xf>
    <xf numFmtId="0" fontId="10" fillId="0" borderId="15" xfId="0" applyFont="1" applyBorder="1" applyAlignment="1">
      <alignment horizontal="center"/>
    </xf>
    <xf numFmtId="0" fontId="11" fillId="2" borderId="3" xfId="0" applyFont="1" applyFill="1" applyBorder="1" applyAlignment="1">
      <alignment horizontal="left" vertical="center"/>
    </xf>
    <xf numFmtId="0" fontId="19" fillId="18" borderId="52" xfId="0" applyFont="1" applyFill="1" applyBorder="1" applyAlignment="1">
      <alignment horizontal="left" vertical="center" wrapText="1"/>
    </xf>
    <xf numFmtId="0" fontId="10" fillId="19" borderId="33" xfId="0" applyFont="1" applyFill="1" applyBorder="1" applyAlignment="1">
      <alignment wrapText="1"/>
    </xf>
    <xf numFmtId="0" fontId="10" fillId="19" borderId="37" xfId="0" applyFont="1" applyFill="1" applyBorder="1" applyAlignment="1">
      <alignment wrapText="1"/>
    </xf>
    <xf numFmtId="0" fontId="10" fillId="19" borderId="45" xfId="0" applyFont="1" applyFill="1" applyBorder="1" applyAlignment="1">
      <alignment wrapText="1"/>
    </xf>
    <xf numFmtId="0" fontId="0" fillId="19" borderId="57" xfId="0" applyFont="1" applyFill="1" applyBorder="1" applyAlignment="1">
      <alignment wrapText="1"/>
    </xf>
    <xf numFmtId="0" fontId="10" fillId="19" borderId="28" xfId="0" applyFont="1" applyFill="1" applyBorder="1" applyAlignment="1">
      <alignment wrapText="1"/>
    </xf>
    <xf numFmtId="0" fontId="10" fillId="19" borderId="53" xfId="0" applyFont="1" applyFill="1" applyBorder="1" applyAlignment="1">
      <alignment wrapText="1"/>
    </xf>
    <xf numFmtId="0" fontId="10" fillId="19" borderId="54" xfId="0" applyFont="1" applyFill="1" applyBorder="1" applyAlignment="1">
      <alignment wrapText="1"/>
    </xf>
    <xf numFmtId="0" fontId="10" fillId="19" borderId="51" xfId="0" applyFont="1" applyFill="1" applyBorder="1" applyAlignment="1">
      <alignment wrapText="1"/>
    </xf>
    <xf numFmtId="0" fontId="11" fillId="18" borderId="3" xfId="0" applyFont="1" applyFill="1" applyBorder="1" applyAlignment="1">
      <alignment horizontal="left" vertical="center" wrapText="1"/>
    </xf>
    <xf numFmtId="0" fontId="10" fillId="19" borderId="5" xfId="0" applyFont="1" applyFill="1" applyBorder="1"/>
    <xf numFmtId="0" fontId="12" fillId="5" borderId="32" xfId="0" applyFont="1" applyFill="1" applyBorder="1" applyAlignment="1">
      <alignment horizontal="left" vertical="center"/>
    </xf>
    <xf numFmtId="0" fontId="10" fillId="0" borderId="33" xfId="0" applyFont="1" applyBorder="1"/>
    <xf numFmtId="0" fontId="10" fillId="0" borderId="34" xfId="0" applyFont="1" applyBorder="1"/>
    <xf numFmtId="0" fontId="11" fillId="2" borderId="26" xfId="0" applyFont="1" applyFill="1" applyBorder="1" applyAlignment="1">
      <alignment horizontal="left" vertical="center" wrapText="1"/>
    </xf>
    <xf numFmtId="0" fontId="11" fillId="0" borderId="16" xfId="0" applyFont="1" applyBorder="1" applyAlignment="1">
      <alignment horizontal="center" vertical="center"/>
    </xf>
    <xf numFmtId="0" fontId="11" fillId="0" borderId="38" xfId="0" applyFont="1" applyBorder="1" applyAlignment="1">
      <alignment horizontal="center" vertical="center"/>
    </xf>
    <xf numFmtId="0" fontId="11" fillId="0" borderId="39" xfId="0" applyFont="1" applyBorder="1" applyAlignment="1">
      <alignment horizontal="center" vertical="center"/>
    </xf>
    <xf numFmtId="0" fontId="11" fillId="0" borderId="19" xfId="0" applyFont="1" applyFill="1" applyBorder="1" applyAlignment="1">
      <alignment horizontal="left" vertical="center" wrapText="1"/>
    </xf>
    <xf numFmtId="0" fontId="10" fillId="0" borderId="21" xfId="0" applyFont="1" applyFill="1" applyBorder="1"/>
    <xf numFmtId="0" fontId="10" fillId="0" borderId="24" xfId="0" applyFont="1" applyFill="1" applyBorder="1"/>
    <xf numFmtId="0" fontId="11" fillId="0" borderId="16" xfId="0" applyFont="1" applyBorder="1" applyAlignment="1">
      <alignment horizontal="left" vertical="center"/>
    </xf>
    <xf numFmtId="0" fontId="11" fillId="0" borderId="39" xfId="0" applyFont="1" applyBorder="1" applyAlignment="1">
      <alignment horizontal="left" vertical="center"/>
    </xf>
    <xf numFmtId="0" fontId="12" fillId="0" borderId="29" xfId="0" applyFont="1" applyBorder="1" applyAlignment="1">
      <alignment horizontal="center" vertical="center"/>
    </xf>
    <xf numFmtId="0" fontId="12" fillId="0" borderId="36" xfId="0" applyFont="1" applyBorder="1" applyAlignment="1">
      <alignment horizontal="center" vertical="center"/>
    </xf>
    <xf numFmtId="0" fontId="11" fillId="0" borderId="61" xfId="0" applyFont="1" applyBorder="1" applyAlignment="1">
      <alignment horizontal="center" vertical="center"/>
    </xf>
    <xf numFmtId="0" fontId="11" fillId="0" borderId="29" xfId="0" applyFont="1" applyBorder="1" applyAlignment="1">
      <alignment horizontal="left" vertical="center" wrapText="1"/>
    </xf>
    <xf numFmtId="0" fontId="11" fillId="0" borderId="47" xfId="0" applyFont="1" applyBorder="1" applyAlignment="1">
      <alignment horizontal="left" vertical="center" wrapText="1"/>
    </xf>
    <xf numFmtId="0" fontId="11" fillId="0" borderId="3" xfId="0" applyFont="1" applyBorder="1" applyAlignment="1">
      <alignment horizontal="left" vertical="center"/>
    </xf>
    <xf numFmtId="0" fontId="11" fillId="0" borderId="3" xfId="0" applyFont="1" applyBorder="1" applyAlignment="1">
      <alignment horizontal="left" vertical="center" wrapText="1"/>
    </xf>
    <xf numFmtId="0" fontId="11" fillId="19" borderId="3" xfId="0" applyFont="1" applyFill="1" applyBorder="1" applyAlignment="1">
      <alignment horizontal="left" vertical="center" wrapText="1"/>
    </xf>
    <xf numFmtId="0" fontId="11" fillId="0" borderId="16" xfId="0" applyFont="1" applyBorder="1" applyAlignment="1">
      <alignment horizontal="left" vertical="center" wrapText="1"/>
    </xf>
    <xf numFmtId="0" fontId="11" fillId="0" borderId="38" xfId="0" applyFont="1" applyBorder="1" applyAlignment="1">
      <alignment horizontal="left" vertical="center" wrapText="1"/>
    </xf>
    <xf numFmtId="0" fontId="11" fillId="0" borderId="39" xfId="0" applyFont="1" applyBorder="1" applyAlignment="1">
      <alignment horizontal="left" vertical="center" wrapText="1"/>
    </xf>
    <xf numFmtId="0" fontId="20" fillId="5" borderId="29" xfId="0" applyFont="1" applyFill="1" applyBorder="1" applyAlignment="1">
      <alignment horizontal="left" vertical="center"/>
    </xf>
    <xf numFmtId="0" fontId="20" fillId="5" borderId="36" xfId="0" applyFont="1" applyFill="1" applyBorder="1" applyAlignment="1">
      <alignment horizontal="left" vertical="center"/>
    </xf>
    <xf numFmtId="0" fontId="12" fillId="3" borderId="29" xfId="0" applyFont="1" applyFill="1" applyBorder="1" applyAlignment="1">
      <alignment horizontal="left" vertical="center" wrapText="1"/>
    </xf>
    <xf numFmtId="0" fontId="12" fillId="3" borderId="47" xfId="0" applyFont="1" applyFill="1" applyBorder="1" applyAlignment="1">
      <alignment horizontal="left" vertical="center" wrapText="1"/>
    </xf>
    <xf numFmtId="0" fontId="12" fillId="3" borderId="36" xfId="0" applyFont="1" applyFill="1" applyBorder="1" applyAlignment="1">
      <alignment horizontal="left" vertical="center" wrapText="1"/>
    </xf>
    <xf numFmtId="0" fontId="12" fillId="4" borderId="29" xfId="0" applyFont="1" applyFill="1" applyBorder="1" applyAlignment="1">
      <alignment horizontal="left" vertical="center" wrapText="1"/>
    </xf>
    <xf numFmtId="0" fontId="12" fillId="4" borderId="47" xfId="0" applyFont="1" applyFill="1" applyBorder="1" applyAlignment="1">
      <alignment horizontal="left" vertical="center" wrapText="1"/>
    </xf>
    <xf numFmtId="0" fontId="12" fillId="4" borderId="36" xfId="0" applyFont="1" applyFill="1" applyBorder="1" applyAlignment="1">
      <alignment horizontal="left" vertical="center" wrapText="1"/>
    </xf>
    <xf numFmtId="0" fontId="20" fillId="5" borderId="47" xfId="0" applyFont="1" applyFill="1" applyBorder="1" applyAlignment="1">
      <alignment horizontal="left" vertical="center"/>
    </xf>
    <xf numFmtId="0" fontId="12" fillId="0" borderId="52" xfId="0" applyFont="1" applyBorder="1" applyAlignment="1">
      <alignment horizontal="left" vertical="center"/>
    </xf>
    <xf numFmtId="0" fontId="12" fillId="0" borderId="37" xfId="0" applyFont="1" applyBorder="1" applyAlignment="1">
      <alignment horizontal="left" vertical="center"/>
    </xf>
    <xf numFmtId="0" fontId="12" fillId="0" borderId="53" xfId="0" applyFont="1" applyBorder="1" applyAlignment="1">
      <alignment horizontal="left" vertical="center"/>
    </xf>
    <xf numFmtId="0" fontId="12" fillId="0" borderId="51" xfId="0" applyFont="1" applyBorder="1" applyAlignment="1">
      <alignment horizontal="left" vertical="center"/>
    </xf>
    <xf numFmtId="0" fontId="12" fillId="3" borderId="29" xfId="0" applyFont="1" applyFill="1" applyBorder="1" applyAlignment="1">
      <alignment horizontal="left" vertical="center"/>
    </xf>
    <xf numFmtId="0" fontId="12" fillId="3" borderId="36" xfId="0" applyFont="1" applyFill="1" applyBorder="1" applyAlignment="1">
      <alignment horizontal="left" vertical="center"/>
    </xf>
    <xf numFmtId="0" fontId="14" fillId="23" borderId="57" xfId="0" applyFont="1" applyFill="1" applyBorder="1" applyAlignment="1">
      <alignment horizontal="left" vertical="justify"/>
    </xf>
    <xf numFmtId="0" fontId="17" fillId="0" borderId="52" xfId="0" applyFont="1" applyBorder="1" applyAlignment="1">
      <alignment horizontal="center" vertical="center"/>
    </xf>
    <xf numFmtId="0" fontId="17" fillId="0" borderId="37" xfId="0" applyFont="1" applyBorder="1" applyAlignment="1">
      <alignment horizontal="center" vertical="center"/>
    </xf>
    <xf numFmtId="0" fontId="12" fillId="3" borderId="52" xfId="0" applyFont="1" applyFill="1" applyBorder="1" applyAlignment="1">
      <alignment horizontal="left" vertical="center" wrapText="1"/>
    </xf>
    <xf numFmtId="0" fontId="10" fillId="0" borderId="36" xfId="0" applyFont="1" applyBorder="1"/>
    <xf numFmtId="0" fontId="9" fillId="0" borderId="3" xfId="0" applyFont="1" applyBorder="1" applyAlignment="1">
      <alignment horizontal="left" vertical="center"/>
    </xf>
    <xf numFmtId="0" fontId="9" fillId="0" borderId="3" xfId="0" applyFont="1" applyBorder="1" applyAlignment="1">
      <alignment horizontal="left" vertical="center" wrapText="1"/>
    </xf>
    <xf numFmtId="0" fontId="9" fillId="19" borderId="3" xfId="0" applyFont="1" applyFill="1" applyBorder="1" applyAlignment="1">
      <alignment horizontal="left" vertical="center" wrapText="1"/>
    </xf>
    <xf numFmtId="0" fontId="12" fillId="5" borderId="52" xfId="0" applyFont="1" applyFill="1" applyBorder="1" applyAlignment="1">
      <alignment horizontal="left" vertical="center" wrapText="1"/>
    </xf>
    <xf numFmtId="0" fontId="12" fillId="5" borderId="53" xfId="0" applyFont="1" applyFill="1" applyBorder="1" applyAlignment="1">
      <alignment horizontal="left" vertical="center" wrapText="1"/>
    </xf>
    <xf numFmtId="0" fontId="20" fillId="5" borderId="61" xfId="0" applyFont="1" applyFill="1" applyBorder="1" applyAlignment="1">
      <alignment horizontal="left" vertical="center"/>
    </xf>
    <xf numFmtId="1" fontId="17" fillId="19" borderId="29" xfId="0" applyNumberFormat="1" applyFont="1" applyFill="1" applyBorder="1" applyAlignment="1">
      <alignment horizontal="center" vertical="center"/>
    </xf>
    <xf numFmtId="1" fontId="17" fillId="19" borderId="36" xfId="0" applyNumberFormat="1" applyFont="1" applyFill="1" applyBorder="1" applyAlignment="1">
      <alignment horizontal="center" vertical="center"/>
    </xf>
    <xf numFmtId="0" fontId="17" fillId="19" borderId="29" xfId="0" applyFont="1" applyFill="1" applyBorder="1" applyAlignment="1">
      <alignment horizontal="center" vertical="center"/>
    </xf>
    <xf numFmtId="0" fontId="17" fillId="19" borderId="36" xfId="0" applyFont="1" applyFill="1" applyBorder="1" applyAlignment="1">
      <alignment horizontal="center" vertical="center"/>
    </xf>
    <xf numFmtId="14" fontId="11" fillId="25" borderId="29" xfId="0" applyNumberFormat="1" applyFont="1" applyFill="1" applyBorder="1" applyAlignment="1">
      <alignment horizontal="center" vertical="center"/>
    </xf>
    <xf numFmtId="14" fontId="11" fillId="25" borderId="36" xfId="0" applyNumberFormat="1" applyFont="1" applyFill="1" applyBorder="1" applyAlignment="1">
      <alignment horizontal="center" vertical="center"/>
    </xf>
    <xf numFmtId="0" fontId="12" fillId="19" borderId="3" xfId="0" applyFont="1" applyFill="1" applyBorder="1" applyAlignment="1">
      <alignment horizontal="left" vertical="center" wrapText="1"/>
    </xf>
    <xf numFmtId="9" fontId="17" fillId="19" borderId="29" xfId="0" applyNumberFormat="1" applyFont="1" applyFill="1" applyBorder="1" applyAlignment="1">
      <alignment horizontal="center" vertical="center"/>
    </xf>
    <xf numFmtId="9" fontId="17" fillId="19" borderId="36" xfId="0" applyNumberFormat="1" applyFont="1" applyFill="1" applyBorder="1" applyAlignment="1">
      <alignment horizontal="center" vertical="center"/>
    </xf>
    <xf numFmtId="0" fontId="17" fillId="0" borderId="29" xfId="0" applyFont="1" applyBorder="1" applyAlignment="1">
      <alignment horizontal="center" vertical="center"/>
    </xf>
    <xf numFmtId="0" fontId="17" fillId="0" borderId="36" xfId="0" applyFont="1" applyBorder="1" applyAlignment="1">
      <alignment horizontal="center" vertical="center"/>
    </xf>
    <xf numFmtId="0" fontId="12" fillId="3" borderId="47" xfId="0" applyFont="1" applyFill="1" applyBorder="1" applyAlignment="1">
      <alignment horizontal="left" vertical="center"/>
    </xf>
    <xf numFmtId="0" fontId="12" fillId="0" borderId="29" xfId="0" applyFont="1" applyBorder="1" applyAlignment="1">
      <alignment horizontal="left" vertical="center"/>
    </xf>
    <xf numFmtId="0" fontId="12" fillId="0" borderId="36" xfId="0" applyFont="1" applyBorder="1" applyAlignment="1">
      <alignment horizontal="left" vertical="center"/>
    </xf>
    <xf numFmtId="0" fontId="11" fillId="0" borderId="16"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39" xfId="0" applyFont="1" applyBorder="1" applyAlignment="1">
      <alignment horizontal="center" vertical="center" wrapText="1"/>
    </xf>
    <xf numFmtId="0" fontId="12" fillId="3" borderId="37" xfId="0" applyFont="1" applyFill="1" applyBorder="1" applyAlignment="1">
      <alignment horizontal="left" vertical="center" wrapText="1"/>
    </xf>
    <xf numFmtId="0" fontId="12" fillId="0" borderId="52" xfId="0" applyFont="1" applyBorder="1" applyAlignment="1">
      <alignment horizontal="left" vertical="center" wrapText="1"/>
    </xf>
    <xf numFmtId="0" fontId="12" fillId="0" borderId="37" xfId="0" applyFont="1" applyBorder="1" applyAlignment="1">
      <alignment horizontal="left" vertical="center" wrapText="1"/>
    </xf>
    <xf numFmtId="0" fontId="12" fillId="0" borderId="53" xfId="0" applyFont="1" applyBorder="1" applyAlignment="1">
      <alignment horizontal="left" vertical="center" wrapText="1"/>
    </xf>
    <xf numFmtId="0" fontId="12" fillId="0" borderId="51" xfId="0" applyFont="1" applyBorder="1" applyAlignment="1">
      <alignment horizontal="left" vertical="center" wrapText="1"/>
    </xf>
    <xf numFmtId="0" fontId="17" fillId="0" borderId="53" xfId="0" applyFont="1" applyBorder="1" applyAlignment="1">
      <alignment horizontal="center" vertical="center"/>
    </xf>
    <xf numFmtId="0" fontId="17" fillId="0" borderId="51" xfId="0" applyFont="1" applyBorder="1" applyAlignment="1">
      <alignment horizontal="center" vertical="center"/>
    </xf>
    <xf numFmtId="0" fontId="38" fillId="14" borderId="0" xfId="0" applyFont="1" applyFill="1" applyAlignment="1">
      <alignment horizontal="center"/>
    </xf>
    <xf numFmtId="0" fontId="0" fillId="14" borderId="0" xfId="0" applyFont="1" applyFill="1" applyAlignment="1">
      <alignment horizontal="center"/>
    </xf>
    <xf numFmtId="0" fontId="38" fillId="0" borderId="0" xfId="0" applyFont="1" applyAlignment="1">
      <alignment horizontal="center"/>
    </xf>
    <xf numFmtId="0" fontId="38" fillId="15" borderId="0" xfId="0" applyFont="1" applyFill="1" applyAlignment="1">
      <alignment horizontal="center"/>
    </xf>
    <xf numFmtId="0" fontId="12" fillId="4" borderId="29" xfId="0" applyFont="1" applyFill="1" applyBorder="1" applyAlignment="1">
      <alignment horizontal="center"/>
    </xf>
    <xf numFmtId="0" fontId="12" fillId="4" borderId="47" xfId="0" applyFont="1" applyFill="1" applyBorder="1" applyAlignment="1">
      <alignment horizontal="center"/>
    </xf>
    <xf numFmtId="10" fontId="17" fillId="0" borderId="14" xfId="0" applyNumberFormat="1" applyFont="1" applyBorder="1" applyAlignment="1">
      <alignment horizontal="center" vertical="center"/>
    </xf>
    <xf numFmtId="0" fontId="41" fillId="0" borderId="29" xfId="3" applyFont="1" applyBorder="1" applyAlignment="1">
      <alignment horizontal="center" vertical="center"/>
    </xf>
    <xf numFmtId="0" fontId="39" fillId="0" borderId="36" xfId="3" applyFont="1" applyBorder="1" applyAlignment="1">
      <alignment horizontal="center"/>
    </xf>
    <xf numFmtId="0" fontId="40" fillId="0" borderId="29" xfId="3" applyFont="1" applyBorder="1" applyAlignment="1">
      <alignment horizontal="center" vertical="center"/>
    </xf>
    <xf numFmtId="0" fontId="40" fillId="0" borderId="36" xfId="3" applyFont="1" applyBorder="1" applyAlignment="1">
      <alignment horizontal="center" vertical="center"/>
    </xf>
    <xf numFmtId="0" fontId="12" fillId="3" borderId="14" xfId="0" applyFont="1" applyFill="1" applyBorder="1" applyAlignment="1">
      <alignment horizontal="left" vertical="center"/>
    </xf>
    <xf numFmtId="0" fontId="12" fillId="0" borderId="3" xfId="0" applyFont="1" applyBorder="1" applyAlignment="1">
      <alignment horizontal="left" vertical="center" wrapText="1"/>
    </xf>
    <xf numFmtId="0" fontId="12" fillId="0" borderId="3" xfId="0" applyFont="1" applyBorder="1" applyAlignment="1">
      <alignment horizontal="left" vertical="center"/>
    </xf>
    <xf numFmtId="0" fontId="10" fillId="19" borderId="38" xfId="0" applyFont="1" applyFill="1" applyBorder="1"/>
    <xf numFmtId="0" fontId="12" fillId="4" borderId="14" xfId="0" applyFont="1" applyFill="1" applyBorder="1" applyAlignment="1">
      <alignment horizontal="left" vertical="center" wrapText="1"/>
    </xf>
    <xf numFmtId="0" fontId="12" fillId="0" borderId="14" xfId="0" applyFont="1" applyBorder="1" applyAlignment="1">
      <alignment horizontal="center" vertical="center"/>
    </xf>
    <xf numFmtId="0" fontId="40" fillId="0" borderId="29" xfId="3" applyFont="1" applyFill="1" applyBorder="1" applyAlignment="1">
      <alignment horizontal="center" vertical="center"/>
    </xf>
    <xf numFmtId="0" fontId="40" fillId="0" borderId="36" xfId="3" applyFont="1" applyFill="1" applyBorder="1" applyAlignment="1">
      <alignment horizontal="center" vertical="center"/>
    </xf>
    <xf numFmtId="0" fontId="39" fillId="0" borderId="36" xfId="3" applyFont="1" applyFill="1" applyBorder="1" applyAlignment="1">
      <alignment horizontal="center"/>
    </xf>
    <xf numFmtId="0" fontId="10" fillId="0" borderId="33" xfId="0" applyFont="1" applyBorder="1" applyAlignment="1">
      <alignment horizontal="center"/>
    </xf>
    <xf numFmtId="0" fontId="10" fillId="0" borderId="37" xfId="0" applyFont="1" applyBorder="1" applyAlignment="1">
      <alignment horizontal="center"/>
    </xf>
    <xf numFmtId="0" fontId="32" fillId="19" borderId="3" xfId="0" applyFont="1" applyFill="1" applyBorder="1" applyAlignment="1">
      <alignment horizontal="left" vertical="top" wrapText="1"/>
    </xf>
    <xf numFmtId="0" fontId="12" fillId="6" borderId="40" xfId="0" applyFont="1" applyFill="1" applyBorder="1" applyAlignment="1">
      <alignment horizontal="center" vertical="top"/>
    </xf>
    <xf numFmtId="0" fontId="10" fillId="0" borderId="41" xfId="0" applyFont="1" applyBorder="1"/>
    <xf numFmtId="0" fontId="10" fillId="0" borderId="42" xfId="0" applyFont="1" applyBorder="1"/>
    <xf numFmtId="166" fontId="11" fillId="2" borderId="14" xfId="0" applyNumberFormat="1" applyFont="1" applyFill="1" applyBorder="1" applyAlignment="1">
      <alignment horizontal="center" vertical="center"/>
    </xf>
    <xf numFmtId="166" fontId="10" fillId="0" borderId="25" xfId="0" applyNumberFormat="1" applyFont="1" applyBorder="1"/>
    <xf numFmtId="166" fontId="10" fillId="0" borderId="15" xfId="0" applyNumberFormat="1" applyFont="1" applyBorder="1"/>
    <xf numFmtId="0" fontId="11" fillId="2" borderId="44" xfId="0" applyFont="1" applyFill="1" applyBorder="1" applyAlignment="1">
      <alignment horizontal="center" vertical="center"/>
    </xf>
    <xf numFmtId="0" fontId="11" fillId="2" borderId="26" xfId="0" applyFont="1" applyFill="1" applyBorder="1" applyAlignment="1">
      <alignment horizontal="left" vertical="top" wrapText="1"/>
    </xf>
    <xf numFmtId="0" fontId="12" fillId="6" borderId="14" xfId="0" applyFont="1" applyFill="1" applyBorder="1" applyAlignment="1">
      <alignment horizontal="center" vertical="center"/>
    </xf>
    <xf numFmtId="0" fontId="11" fillId="2" borderId="29" xfId="0" applyFont="1" applyFill="1" applyBorder="1" applyAlignment="1">
      <alignment horizontal="left" vertical="center" wrapText="1"/>
    </xf>
    <xf numFmtId="0" fontId="10" fillId="0" borderId="47" xfId="0" applyFont="1" applyBorder="1" applyAlignment="1">
      <alignment vertical="center"/>
    </xf>
    <xf numFmtId="0" fontId="10" fillId="0" borderId="36" xfId="0" applyFont="1" applyBorder="1" applyAlignment="1">
      <alignment vertical="center"/>
    </xf>
    <xf numFmtId="0" fontId="10" fillId="0" borderId="29" xfId="0" applyFont="1" applyBorder="1" applyAlignment="1">
      <alignment wrapText="1"/>
    </xf>
    <xf numFmtId="0" fontId="10" fillId="0" borderId="47" xfId="0" applyFont="1" applyBorder="1" applyAlignment="1">
      <alignment wrapText="1"/>
    </xf>
    <xf numFmtId="0" fontId="10" fillId="0" borderId="36" xfId="0" applyFont="1" applyBorder="1" applyAlignment="1">
      <alignment wrapText="1"/>
    </xf>
    <xf numFmtId="0" fontId="23" fillId="2" borderId="3" xfId="0" applyFont="1" applyFill="1" applyBorder="1" applyAlignment="1">
      <alignment vertical="top" wrapText="1"/>
    </xf>
    <xf numFmtId="0" fontId="24" fillId="6" borderId="47" xfId="0" applyFont="1" applyFill="1" applyBorder="1" applyAlignment="1">
      <alignment horizontal="center" wrapText="1"/>
    </xf>
    <xf numFmtId="0" fontId="23" fillId="2" borderId="48" xfId="0" applyFont="1" applyFill="1" applyBorder="1"/>
    <xf numFmtId="0" fontId="10" fillId="0" borderId="49" xfId="0" applyFont="1" applyBorder="1"/>
    <xf numFmtId="0" fontId="10" fillId="0" borderId="50" xfId="0" applyFont="1" applyBorder="1"/>
    <xf numFmtId="0" fontId="32" fillId="2" borderId="29" xfId="0" applyFont="1" applyFill="1" applyBorder="1" applyAlignment="1">
      <alignment horizontal="center" vertical="center" wrapText="1"/>
    </xf>
    <xf numFmtId="0" fontId="32" fillId="2" borderId="47" xfId="0" applyFont="1" applyFill="1" applyBorder="1" applyAlignment="1">
      <alignment horizontal="center" vertical="center" wrapText="1"/>
    </xf>
    <xf numFmtId="0" fontId="32" fillId="2" borderId="36" xfId="0" applyFont="1" applyFill="1" applyBorder="1" applyAlignment="1">
      <alignment horizontal="center" vertical="center" wrapText="1"/>
    </xf>
    <xf numFmtId="0" fontId="37" fillId="0" borderId="61" xfId="0" applyFont="1" applyFill="1" applyBorder="1" applyAlignment="1">
      <alignment horizontal="center"/>
    </xf>
    <xf numFmtId="0" fontId="36" fillId="0" borderId="58" xfId="0" applyFont="1" applyBorder="1" applyAlignment="1">
      <alignment horizontal="left" vertical="center" wrapText="1"/>
    </xf>
    <xf numFmtId="0" fontId="36" fillId="0" borderId="61" xfId="0" applyFont="1" applyBorder="1" applyAlignment="1">
      <alignment horizontal="left" vertical="center" wrapText="1"/>
    </xf>
    <xf numFmtId="0" fontId="36" fillId="0" borderId="58" xfId="0" applyFont="1" applyBorder="1" applyAlignment="1">
      <alignment horizontal="center" wrapText="1"/>
    </xf>
    <xf numFmtId="0" fontId="36" fillId="0" borderId="59" xfId="0" applyFont="1" applyBorder="1" applyAlignment="1">
      <alignment horizontal="center" wrapText="1"/>
    </xf>
    <xf numFmtId="0" fontId="36" fillId="0" borderId="60" xfId="0" applyFont="1" applyBorder="1" applyAlignment="1">
      <alignment horizontal="center" wrapText="1"/>
    </xf>
    <xf numFmtId="0" fontId="0" fillId="0" borderId="61" xfId="0" applyFont="1" applyBorder="1" applyAlignment="1">
      <alignment horizontal="center"/>
    </xf>
    <xf numFmtId="0" fontId="36" fillId="0" borderId="58" xfId="0" applyFont="1" applyBorder="1" applyAlignment="1">
      <alignment horizontal="center" vertical="center"/>
    </xf>
    <xf numFmtId="0" fontId="36" fillId="0" borderId="60" xfId="0" applyFont="1" applyBorder="1" applyAlignment="1">
      <alignment horizontal="center" vertical="center"/>
    </xf>
    <xf numFmtId="0" fontId="11" fillId="2" borderId="16" xfId="0" applyFont="1" applyFill="1" applyBorder="1" applyAlignment="1">
      <alignment horizontal="center" vertical="top" wrapText="1"/>
    </xf>
    <xf numFmtId="0" fontId="11" fillId="2" borderId="38" xfId="0" applyFont="1" applyFill="1" applyBorder="1" applyAlignment="1">
      <alignment horizontal="center" vertical="top" wrapText="1"/>
    </xf>
    <xf numFmtId="0" fontId="36" fillId="0" borderId="61" xfId="0" applyFont="1" applyBorder="1" applyAlignment="1">
      <alignment horizontal="justify" vertical="center"/>
    </xf>
    <xf numFmtId="0" fontId="10" fillId="0" borderId="61" xfId="0" applyFont="1" applyBorder="1" applyAlignment="1">
      <alignment horizontal="center" wrapText="1"/>
    </xf>
    <xf numFmtId="0" fontId="11" fillId="2" borderId="52" xfId="0" applyFont="1" applyFill="1" applyBorder="1" applyAlignment="1">
      <alignment horizontal="center" vertical="top" wrapText="1"/>
    </xf>
    <xf numFmtId="0" fontId="11" fillId="2" borderId="45" xfId="0" applyFont="1" applyFill="1" applyBorder="1" applyAlignment="1">
      <alignment horizontal="center" vertical="top" wrapText="1"/>
    </xf>
    <xf numFmtId="0" fontId="11" fillId="2" borderId="53" xfId="0" applyFont="1" applyFill="1" applyBorder="1" applyAlignment="1">
      <alignment horizontal="center" vertical="top" wrapText="1"/>
    </xf>
    <xf numFmtId="0" fontId="12" fillId="2" borderId="14" xfId="0" applyFont="1" applyFill="1" applyBorder="1"/>
    <xf numFmtId="0" fontId="12" fillId="18" borderId="45" xfId="0" applyFont="1" applyFill="1" applyBorder="1" applyAlignment="1">
      <alignment horizontal="left" vertical="top" wrapText="1"/>
    </xf>
    <xf numFmtId="0" fontId="10" fillId="19" borderId="57" xfId="0" applyFont="1" applyFill="1" applyBorder="1"/>
    <xf numFmtId="0" fontId="10" fillId="19" borderId="28" xfId="0" applyFont="1" applyFill="1" applyBorder="1"/>
    <xf numFmtId="0" fontId="10" fillId="19" borderId="20" xfId="0" applyFont="1" applyFill="1" applyBorder="1"/>
    <xf numFmtId="0" fontId="0" fillId="19" borderId="0" xfId="0" applyFont="1" applyFill="1" applyAlignment="1"/>
    <xf numFmtId="0" fontId="10" fillId="19" borderId="21" xfId="0" applyFont="1" applyFill="1" applyBorder="1"/>
    <xf numFmtId="0" fontId="10" fillId="19" borderId="45" xfId="0" applyFont="1" applyFill="1" applyBorder="1"/>
    <xf numFmtId="0" fontId="10" fillId="19" borderId="23" xfId="0" applyFont="1" applyFill="1" applyBorder="1"/>
    <xf numFmtId="0" fontId="10" fillId="19" borderId="24" xfId="0" applyFont="1" applyFill="1" applyBorder="1"/>
    <xf numFmtId="0" fontId="12" fillId="2" borderId="14" xfId="0" applyFont="1" applyFill="1" applyBorder="1" applyAlignment="1">
      <alignment vertical="top"/>
    </xf>
    <xf numFmtId="0" fontId="11" fillId="0" borderId="14" xfId="0" applyFont="1" applyFill="1" applyBorder="1" applyAlignment="1">
      <alignment horizontal="center" vertical="center"/>
    </xf>
    <xf numFmtId="0" fontId="10" fillId="0" borderId="25" xfId="0" applyFont="1" applyFill="1" applyBorder="1" applyAlignment="1">
      <alignment horizontal="center"/>
    </xf>
    <xf numFmtId="0" fontId="10" fillId="0" borderId="15" xfId="0" applyFont="1" applyFill="1" applyBorder="1" applyAlignment="1">
      <alignment horizontal="center"/>
    </xf>
    <xf numFmtId="0" fontId="12" fillId="2" borderId="14" xfId="0" applyFont="1" applyFill="1" applyBorder="1" applyAlignment="1">
      <alignment horizontal="left" vertical="top" wrapText="1"/>
    </xf>
    <xf numFmtId="0" fontId="11" fillId="2" borderId="14" xfId="0" applyFont="1" applyFill="1" applyBorder="1" applyAlignment="1">
      <alignment horizontal="center" vertical="center"/>
    </xf>
    <xf numFmtId="0" fontId="10" fillId="0" borderId="25" xfId="0" applyFont="1" applyBorder="1" applyAlignment="1">
      <alignment horizontal="center"/>
    </xf>
    <xf numFmtId="0" fontId="12" fillId="18" borderId="52" xfId="0" applyFont="1" applyFill="1" applyBorder="1" applyAlignment="1">
      <alignment horizontal="left" vertical="top" wrapText="1"/>
    </xf>
    <xf numFmtId="0" fontId="12" fillId="18" borderId="33" xfId="0" applyFont="1" applyFill="1" applyBorder="1" applyAlignment="1">
      <alignment horizontal="left" vertical="top" wrapText="1"/>
    </xf>
    <xf numFmtId="0" fontId="12" fillId="18" borderId="37" xfId="0" applyFont="1" applyFill="1" applyBorder="1" applyAlignment="1">
      <alignment horizontal="left" vertical="top" wrapText="1"/>
    </xf>
    <xf numFmtId="0" fontId="12" fillId="18" borderId="57" xfId="0" applyFont="1" applyFill="1" applyBorder="1" applyAlignment="1">
      <alignment horizontal="left" vertical="top" wrapText="1"/>
    </xf>
    <xf numFmtId="0" fontId="12" fillId="18" borderId="28" xfId="0" applyFont="1" applyFill="1" applyBorder="1" applyAlignment="1">
      <alignment horizontal="left" vertical="top" wrapText="1"/>
    </xf>
    <xf numFmtId="0" fontId="12" fillId="18" borderId="72" xfId="0" applyFont="1" applyFill="1" applyBorder="1" applyAlignment="1">
      <alignment horizontal="left" vertical="top" wrapText="1"/>
    </xf>
    <xf numFmtId="0" fontId="12" fillId="18" borderId="71" xfId="0" applyFont="1" applyFill="1" applyBorder="1" applyAlignment="1">
      <alignment horizontal="left" vertical="top" wrapText="1"/>
    </xf>
    <xf numFmtId="0" fontId="12" fillId="18" borderId="73" xfId="0" applyFont="1" applyFill="1" applyBorder="1" applyAlignment="1">
      <alignment horizontal="left" vertical="top" wrapText="1"/>
    </xf>
    <xf numFmtId="0" fontId="11" fillId="2" borderId="38" xfId="0" applyFont="1" applyFill="1" applyBorder="1" applyAlignment="1">
      <alignment horizontal="left" vertical="top" wrapText="1"/>
    </xf>
    <xf numFmtId="0" fontId="12" fillId="3" borderId="14" xfId="0" applyFont="1" applyFill="1" applyBorder="1" applyAlignment="1">
      <alignment horizontal="center"/>
    </xf>
    <xf numFmtId="0" fontId="10" fillId="0" borderId="54" xfId="0" applyFont="1" applyBorder="1"/>
    <xf numFmtId="0" fontId="10" fillId="0" borderId="51" xfId="0" applyFont="1" applyBorder="1"/>
    <xf numFmtId="0" fontId="11" fillId="3" borderId="14" xfId="0" applyFont="1" applyFill="1" applyBorder="1" applyAlignment="1">
      <alignment horizontal="center" vertical="center" wrapText="1"/>
    </xf>
    <xf numFmtId="0" fontId="12" fillId="2" borderId="14" xfId="0" applyFont="1" applyFill="1" applyBorder="1" applyAlignment="1">
      <alignment wrapText="1"/>
    </xf>
    <xf numFmtId="0" fontId="12" fillId="2" borderId="14" xfId="0" applyFont="1" applyFill="1" applyBorder="1" applyAlignment="1">
      <alignment vertical="top" wrapText="1"/>
    </xf>
    <xf numFmtId="166" fontId="11" fillId="18" borderId="14" xfId="0" applyNumberFormat="1" applyFont="1" applyFill="1" applyBorder="1" applyAlignment="1">
      <alignment horizontal="right" vertical="center"/>
    </xf>
    <xf numFmtId="166" fontId="10" fillId="19" borderId="15" xfId="0" applyNumberFormat="1" applyFont="1" applyFill="1" applyBorder="1" applyAlignment="1">
      <alignment horizontal="right"/>
    </xf>
    <xf numFmtId="0" fontId="10" fillId="0" borderId="46" xfId="0" applyFont="1" applyBorder="1"/>
    <xf numFmtId="0" fontId="11" fillId="3" borderId="14" xfId="0" applyFont="1" applyFill="1" applyBorder="1" applyAlignment="1">
      <alignment horizontal="center" vertical="center"/>
    </xf>
    <xf numFmtId="0" fontId="11" fillId="18" borderId="14" xfId="0" applyFont="1" applyFill="1" applyBorder="1" applyAlignment="1">
      <alignment horizontal="right" vertical="center" wrapText="1"/>
    </xf>
    <xf numFmtId="0" fontId="10" fillId="19" borderId="15" xfId="0" applyFont="1" applyFill="1" applyBorder="1" applyAlignment="1">
      <alignment horizontal="right"/>
    </xf>
    <xf numFmtId="0" fontId="11" fillId="18" borderId="14" xfId="0" applyFont="1" applyFill="1" applyBorder="1" applyAlignment="1">
      <alignment horizontal="right" vertical="center"/>
    </xf>
    <xf numFmtId="0" fontId="11" fillId="0" borderId="3" xfId="0" applyFont="1" applyBorder="1" applyAlignment="1">
      <alignment horizontal="left" vertical="top" wrapText="1"/>
    </xf>
    <xf numFmtId="0" fontId="11" fillId="18" borderId="17" xfId="0" applyFont="1" applyFill="1" applyBorder="1" applyAlignment="1">
      <alignment horizontal="right" vertical="top" wrapText="1"/>
    </xf>
    <xf numFmtId="0" fontId="10" fillId="19" borderId="19" xfId="0" applyFont="1" applyFill="1" applyBorder="1" applyAlignment="1">
      <alignment horizontal="right"/>
    </xf>
    <xf numFmtId="0" fontId="10" fillId="19" borderId="20" xfId="0" applyFont="1" applyFill="1" applyBorder="1" applyAlignment="1">
      <alignment horizontal="right"/>
    </xf>
    <xf numFmtId="0" fontId="10" fillId="19" borderId="21" xfId="0" applyFont="1" applyFill="1" applyBorder="1" applyAlignment="1">
      <alignment horizontal="right"/>
    </xf>
    <xf numFmtId="0" fontId="10" fillId="19" borderId="22" xfId="0" applyFont="1" applyFill="1" applyBorder="1" applyAlignment="1">
      <alignment horizontal="right"/>
    </xf>
    <xf numFmtId="0" fontId="10" fillId="19" borderId="24" xfId="0" applyFont="1" applyFill="1" applyBorder="1" applyAlignment="1">
      <alignment horizontal="right"/>
    </xf>
    <xf numFmtId="2" fontId="11" fillId="18" borderId="14" xfId="0" applyNumberFormat="1" applyFont="1" applyFill="1" applyBorder="1" applyAlignment="1">
      <alignment horizontal="right" vertical="center"/>
    </xf>
    <xf numFmtId="2" fontId="10" fillId="19" borderId="15" xfId="0" applyNumberFormat="1" applyFont="1" applyFill="1" applyBorder="1" applyAlignment="1">
      <alignment horizontal="right"/>
    </xf>
    <xf numFmtId="0" fontId="12" fillId="6" borderId="14" xfId="0" applyFont="1" applyFill="1" applyBorder="1" applyAlignment="1">
      <alignment horizontal="center" vertical="top"/>
    </xf>
    <xf numFmtId="3" fontId="11" fillId="2" borderId="14" xfId="0" applyNumberFormat="1" applyFont="1" applyFill="1" applyBorder="1" applyAlignment="1">
      <alignment horizontal="center" vertical="center"/>
    </xf>
    <xf numFmtId="0" fontId="11" fillId="18" borderId="29" xfId="0" applyFont="1" applyFill="1" applyBorder="1" applyAlignment="1">
      <alignment horizontal="right" vertical="center" wrapText="1"/>
    </xf>
    <xf numFmtId="0" fontId="11" fillId="18" borderId="36" xfId="0" applyFont="1" applyFill="1" applyBorder="1" applyAlignment="1">
      <alignment horizontal="right" vertical="center" wrapText="1"/>
    </xf>
    <xf numFmtId="0" fontId="11" fillId="2" borderId="3" xfId="0" applyFont="1" applyFill="1" applyBorder="1" applyAlignment="1">
      <alignment vertical="center"/>
    </xf>
    <xf numFmtId="0" fontId="11" fillId="2" borderId="3" xfId="0" applyFont="1" applyFill="1" applyBorder="1" applyAlignment="1">
      <alignment horizontal="center" vertical="center" wrapText="1"/>
    </xf>
    <xf numFmtId="0" fontId="11" fillId="2" borderId="29" xfId="0" applyFont="1" applyFill="1" applyBorder="1" applyAlignment="1">
      <alignment horizontal="center" vertical="center" wrapText="1"/>
    </xf>
    <xf numFmtId="0" fontId="0" fillId="0" borderId="36" xfId="0" applyFont="1" applyBorder="1" applyAlignment="1"/>
    <xf numFmtId="0" fontId="0" fillId="0" borderId="36" xfId="0" applyFont="1" applyBorder="1" applyAlignment="1">
      <alignment horizontal="center"/>
    </xf>
    <xf numFmtId="0" fontId="29" fillId="2" borderId="29" xfId="1" applyFont="1" applyFill="1" applyBorder="1" applyAlignment="1">
      <alignment vertical="center" wrapText="1"/>
    </xf>
    <xf numFmtId="0" fontId="0" fillId="0" borderId="47" xfId="0" applyFont="1" applyBorder="1" applyAlignment="1"/>
    <xf numFmtId="0" fontId="37" fillId="2" borderId="14" xfId="0" applyFont="1" applyFill="1" applyBorder="1" applyAlignment="1">
      <alignment horizontal="center" vertical="center" wrapText="1"/>
    </xf>
    <xf numFmtId="0" fontId="11" fillId="0" borderId="14" xfId="0" applyFont="1" applyBorder="1" applyAlignment="1">
      <alignment horizontal="left" vertical="center"/>
    </xf>
    <xf numFmtId="0" fontId="10" fillId="0" borderId="47" xfId="0" applyFont="1" applyBorder="1"/>
    <xf numFmtId="0" fontId="12" fillId="5" borderId="14" xfId="0" applyFont="1" applyFill="1" applyBorder="1" applyAlignment="1">
      <alignment horizontal="left" vertical="center"/>
    </xf>
    <xf numFmtId="0" fontId="37" fillId="2" borderId="14" xfId="0" applyFont="1" applyFill="1" applyBorder="1" applyAlignment="1">
      <alignment horizontal="left" vertical="center" wrapText="1"/>
    </xf>
    <xf numFmtId="0" fontId="17" fillId="2" borderId="14" xfId="0" applyFont="1" applyFill="1" applyBorder="1" applyAlignment="1">
      <alignment horizontal="left" vertical="center" wrapText="1"/>
    </xf>
    <xf numFmtId="0" fontId="25" fillId="2" borderId="14" xfId="0" applyFont="1" applyFill="1" applyBorder="1" applyAlignment="1">
      <alignment horizontal="left" vertical="center" wrapText="1"/>
    </xf>
    <xf numFmtId="0" fontId="17" fillId="2" borderId="14" xfId="0" applyFont="1" applyFill="1" applyBorder="1" applyAlignment="1">
      <alignment horizontal="left" vertical="center"/>
    </xf>
    <xf numFmtId="0" fontId="12" fillId="3" borderId="14" xfId="0" applyFont="1" applyFill="1" applyBorder="1" applyAlignment="1">
      <alignment horizontal="left" vertical="center" wrapText="1"/>
    </xf>
    <xf numFmtId="0" fontId="11" fillId="2" borderId="14" xfId="0" applyFont="1" applyFill="1" applyBorder="1" applyAlignment="1">
      <alignment horizontal="center" vertical="center" wrapText="1"/>
    </xf>
    <xf numFmtId="167" fontId="46" fillId="2" borderId="67" xfId="2" applyNumberFormat="1" applyFont="1" applyFill="1" applyBorder="1" applyAlignment="1">
      <alignment horizontal="center" vertical="center"/>
    </xf>
    <xf numFmtId="167" fontId="46" fillId="2" borderId="64" xfId="2" applyNumberFormat="1" applyFont="1" applyFill="1" applyBorder="1" applyAlignment="1">
      <alignment horizontal="center" vertical="center"/>
    </xf>
    <xf numFmtId="0" fontId="26" fillId="2" borderId="14" xfId="0" applyFont="1" applyFill="1" applyBorder="1" applyAlignment="1">
      <alignment horizontal="center" vertical="center"/>
    </xf>
    <xf numFmtId="0" fontId="25" fillId="2" borderId="14" xfId="0" applyFont="1" applyFill="1" applyBorder="1" applyAlignment="1">
      <alignment horizontal="left" vertical="center"/>
    </xf>
    <xf numFmtId="0" fontId="25" fillId="2" borderId="52" xfId="0" applyFont="1" applyFill="1" applyBorder="1" applyAlignment="1">
      <alignment horizontal="center" vertical="center"/>
    </xf>
    <xf numFmtId="0" fontId="12" fillId="3" borderId="53" xfId="0" applyFont="1" applyFill="1" applyBorder="1" applyAlignment="1">
      <alignment horizontal="left" vertical="center" wrapText="1"/>
    </xf>
    <xf numFmtId="0" fontId="11" fillId="0" borderId="3" xfId="0" applyFont="1" applyBorder="1" applyAlignment="1">
      <alignment horizontal="center" vertical="center" wrapText="1"/>
    </xf>
    <xf numFmtId="0" fontId="11" fillId="0" borderId="3" xfId="0" applyFont="1" applyBorder="1" applyAlignment="1">
      <alignment horizontal="center" wrapText="1"/>
    </xf>
    <xf numFmtId="0" fontId="11" fillId="2" borderId="14" xfId="0" applyFont="1" applyFill="1" applyBorder="1"/>
    <xf numFmtId="0" fontId="37" fillId="0" borderId="15" xfId="0" applyFont="1" applyBorder="1"/>
    <xf numFmtId="0" fontId="8" fillId="4" borderId="14" xfId="0" applyFont="1" applyFill="1" applyBorder="1" applyAlignment="1">
      <alignment vertical="center" wrapText="1"/>
    </xf>
    <xf numFmtId="0" fontId="12" fillId="6" borderId="14" xfId="0" applyFont="1" applyFill="1" applyBorder="1" applyAlignment="1">
      <alignment horizontal="center" vertical="center" wrapText="1"/>
    </xf>
    <xf numFmtId="0" fontId="11" fillId="0" borderId="14" xfId="0" applyFont="1" applyBorder="1" applyAlignment="1">
      <alignment horizontal="center"/>
    </xf>
    <xf numFmtId="0" fontId="12" fillId="4" borderId="14" xfId="0" applyFont="1" applyFill="1" applyBorder="1" applyAlignment="1">
      <alignment wrapText="1"/>
    </xf>
    <xf numFmtId="0" fontId="0" fillId="2" borderId="3" xfId="0" applyFont="1" applyFill="1" applyBorder="1" applyAlignment="1">
      <alignment vertical="center" wrapText="1"/>
    </xf>
    <xf numFmtId="0" fontId="0" fillId="18" borderId="3" xfId="0" applyFont="1" applyFill="1" applyBorder="1" applyAlignment="1">
      <alignment vertical="center" wrapText="1"/>
    </xf>
    <xf numFmtId="0" fontId="11" fillId="2" borderId="3" xfId="0" applyFont="1" applyFill="1" applyBorder="1" applyAlignment="1">
      <alignment vertical="center" wrapText="1"/>
    </xf>
    <xf numFmtId="0" fontId="0" fillId="2" borderId="3" xfId="0" applyFont="1" applyFill="1" applyBorder="1" applyAlignment="1">
      <alignment horizontal="left" vertical="center"/>
    </xf>
    <xf numFmtId="0" fontId="0" fillId="2" borderId="3" xfId="0" applyFont="1" applyFill="1" applyBorder="1" applyAlignment="1">
      <alignment horizontal="left" vertical="center" wrapText="1"/>
    </xf>
    <xf numFmtId="0" fontId="0" fillId="0" borderId="3" xfId="0" applyFont="1" applyBorder="1" applyAlignment="1">
      <alignment vertical="center"/>
    </xf>
    <xf numFmtId="0" fontId="0" fillId="0" borderId="52" xfId="0" applyFont="1" applyBorder="1" applyAlignment="1">
      <alignment vertical="center" wrapText="1"/>
    </xf>
    <xf numFmtId="0" fontId="0" fillId="0" borderId="61" xfId="0" applyFont="1" applyBorder="1" applyAlignment="1">
      <alignment vertical="center" wrapText="1"/>
    </xf>
    <xf numFmtId="0" fontId="10" fillId="0" borderId="61" xfId="0" applyFont="1" applyBorder="1"/>
    <xf numFmtId="0" fontId="0" fillId="2" borderId="3" xfId="0" applyFont="1" applyFill="1" applyBorder="1" applyAlignment="1">
      <alignment vertical="center"/>
    </xf>
    <xf numFmtId="0" fontId="0" fillId="2" borderId="3" xfId="0" applyFont="1" applyFill="1" applyBorder="1"/>
    <xf numFmtId="0" fontId="0" fillId="2" borderId="38" xfId="0" applyFont="1" applyFill="1" applyBorder="1"/>
    <xf numFmtId="0" fontId="0" fillId="0" borderId="3" xfId="0" applyFont="1" applyBorder="1" applyAlignment="1">
      <alignment horizontal="left" vertical="center" wrapText="1"/>
    </xf>
    <xf numFmtId="0" fontId="0" fillId="0" borderId="38" xfId="0" applyFont="1" applyBorder="1" applyAlignment="1">
      <alignment horizontal="left" vertical="center" wrapText="1"/>
    </xf>
    <xf numFmtId="0" fontId="0" fillId="0" borderId="3" xfId="0" applyFont="1" applyBorder="1" applyAlignment="1">
      <alignment vertical="center" wrapText="1"/>
    </xf>
    <xf numFmtId="0" fontId="0" fillId="0" borderId="38" xfId="0" applyFont="1" applyBorder="1" applyAlignment="1">
      <alignment vertical="center" wrapText="1"/>
    </xf>
    <xf numFmtId="0" fontId="0" fillId="18" borderId="3" xfId="0" applyFont="1" applyFill="1" applyBorder="1" applyAlignment="1">
      <alignment horizontal="left" vertical="center" wrapText="1"/>
    </xf>
    <xf numFmtId="0" fontId="10" fillId="0" borderId="36" xfId="0" applyFont="1" applyBorder="1" applyAlignment="1">
      <alignment horizontal="center" vertical="center"/>
    </xf>
    <xf numFmtId="0" fontId="11" fillId="2" borderId="14" xfId="0" applyFont="1" applyFill="1" applyBorder="1" applyAlignment="1">
      <alignment horizontal="center"/>
    </xf>
    <xf numFmtId="0" fontId="32" fillId="18" borderId="29" xfId="0" applyFont="1" applyFill="1" applyBorder="1" applyAlignment="1">
      <alignment horizontal="center"/>
    </xf>
    <xf numFmtId="0" fontId="11" fillId="18" borderId="47" xfId="0" applyFont="1" applyFill="1" applyBorder="1" applyAlignment="1">
      <alignment horizontal="center"/>
    </xf>
    <xf numFmtId="0" fontId="11" fillId="18" borderId="36" xfId="0" applyFont="1" applyFill="1" applyBorder="1" applyAlignment="1">
      <alignment horizontal="center"/>
    </xf>
    <xf numFmtId="0" fontId="11" fillId="18" borderId="14" xfId="0" applyFont="1" applyFill="1" applyBorder="1" applyAlignment="1">
      <alignment horizontal="center"/>
    </xf>
    <xf numFmtId="0" fontId="10" fillId="19" borderId="25" xfId="0" applyFont="1" applyFill="1" applyBorder="1"/>
    <xf numFmtId="0" fontId="11" fillId="0" borderId="14" xfId="0" applyFont="1" applyBorder="1" applyAlignment="1">
      <alignment wrapText="1"/>
    </xf>
    <xf numFmtId="0" fontId="52" fillId="0" borderId="15" xfId="0" applyFont="1" applyBorder="1" applyAlignment="1">
      <alignment horizontal="center"/>
    </xf>
    <xf numFmtId="0" fontId="12" fillId="2" borderId="3" xfId="0" applyFont="1" applyFill="1" applyBorder="1"/>
    <xf numFmtId="0" fontId="11" fillId="2" borderId="14" xfId="0" applyFont="1" applyFill="1" applyBorder="1" applyAlignment="1">
      <alignment wrapText="1"/>
    </xf>
    <xf numFmtId="0" fontId="11" fillId="0" borderId="14" xfId="0" applyFont="1" applyBorder="1" applyAlignment="1">
      <alignment vertical="center" wrapText="1"/>
    </xf>
    <xf numFmtId="0" fontId="32" fillId="0" borderId="14" xfId="0" applyFont="1" applyBorder="1" applyAlignment="1">
      <alignment horizontal="center"/>
    </xf>
    <xf numFmtId="0" fontId="11" fillId="18" borderId="29" xfId="0" applyFont="1" applyFill="1" applyBorder="1" applyAlignment="1">
      <alignment horizontal="center" vertical="center" wrapText="1"/>
    </xf>
    <xf numFmtId="0" fontId="10" fillId="19" borderId="47" xfId="0" applyFont="1" applyFill="1" applyBorder="1" applyAlignment="1">
      <alignment vertical="center"/>
    </xf>
    <xf numFmtId="0" fontId="10" fillId="19" borderId="36" xfId="0" applyFont="1" applyFill="1" applyBorder="1" applyAlignment="1">
      <alignment vertical="center"/>
    </xf>
    <xf numFmtId="0" fontId="11" fillId="18" borderId="29" xfId="0" applyFont="1" applyFill="1" applyBorder="1" applyAlignment="1">
      <alignment horizontal="center" wrapText="1"/>
    </xf>
    <xf numFmtId="0" fontId="10" fillId="19" borderId="47" xfId="0" applyFont="1" applyFill="1" applyBorder="1" applyAlignment="1">
      <alignment wrapText="1"/>
    </xf>
    <xf numFmtId="0" fontId="10" fillId="19" borderId="36" xfId="0" applyFont="1" applyFill="1" applyBorder="1" applyAlignment="1">
      <alignment wrapText="1"/>
    </xf>
    <xf numFmtId="0" fontId="36" fillId="18" borderId="67" xfId="4" applyFont="1" applyFill="1" applyBorder="1" applyAlignment="1">
      <alignment horizontal="left"/>
    </xf>
    <xf numFmtId="0" fontId="36" fillId="18" borderId="70" xfId="4" applyFont="1" applyFill="1" applyBorder="1" applyAlignment="1">
      <alignment horizontal="left"/>
    </xf>
    <xf numFmtId="0" fontId="36" fillId="18" borderId="64" xfId="4" applyFont="1" applyFill="1" applyBorder="1" applyAlignment="1">
      <alignment horizontal="left"/>
    </xf>
    <xf numFmtId="0" fontId="50" fillId="19" borderId="67" xfId="4" applyFont="1" applyFill="1" applyBorder="1"/>
    <xf numFmtId="0" fontId="49" fillId="19" borderId="70" xfId="4" applyFill="1" applyBorder="1"/>
    <xf numFmtId="0" fontId="49" fillId="19" borderId="64" xfId="4" applyFill="1" applyBorder="1"/>
    <xf numFmtId="0" fontId="11" fillId="18" borderId="67" xfId="4" applyFont="1" applyFill="1" applyBorder="1" applyAlignment="1">
      <alignment horizontal="left"/>
    </xf>
    <xf numFmtId="0" fontId="11" fillId="18" borderId="70" xfId="4" applyFont="1" applyFill="1" applyBorder="1" applyAlignment="1">
      <alignment horizontal="left"/>
    </xf>
    <xf numFmtId="0" fontId="11" fillId="18" borderId="64" xfId="4" applyFont="1" applyFill="1" applyBorder="1" applyAlignment="1">
      <alignment horizontal="left"/>
    </xf>
    <xf numFmtId="0" fontId="36" fillId="18" borderId="61" xfId="4" applyFont="1" applyFill="1" applyBorder="1" applyAlignment="1">
      <alignment horizontal="left"/>
    </xf>
    <xf numFmtId="0" fontId="11" fillId="2" borderId="61" xfId="4" applyFont="1" applyFill="1" applyBorder="1" applyAlignment="1">
      <alignment horizontal="center"/>
    </xf>
    <xf numFmtId="0" fontId="10" fillId="0" borderId="61" xfId="4" applyFont="1" applyBorder="1"/>
    <xf numFmtId="0" fontId="54" fillId="18" borderId="61" xfId="4" applyFont="1" applyFill="1" applyBorder="1" applyAlignment="1">
      <alignment horizontal="left"/>
    </xf>
    <xf numFmtId="0" fontId="10" fillId="0" borderId="61" xfId="4" applyFont="1" applyBorder="1" applyAlignment="1">
      <alignment horizontal="center"/>
    </xf>
    <xf numFmtId="0" fontId="18" fillId="2" borderId="67" xfId="4" applyFont="1" applyFill="1" applyBorder="1" applyAlignment="1">
      <alignment horizontal="left"/>
    </xf>
    <xf numFmtId="0" fontId="18" fillId="2" borderId="70" xfId="4" applyFont="1" applyFill="1" applyBorder="1" applyAlignment="1">
      <alignment horizontal="left"/>
    </xf>
    <xf numFmtId="0" fontId="18" fillId="2" borderId="64" xfId="4" applyFont="1" applyFill="1" applyBorder="1" applyAlignment="1">
      <alignment horizontal="left"/>
    </xf>
    <xf numFmtId="0" fontId="11" fillId="2" borderId="67" xfId="4" applyFont="1" applyFill="1" applyBorder="1" applyAlignment="1">
      <alignment horizontal="left"/>
    </xf>
    <xf numFmtId="0" fontId="11" fillId="2" borderId="70" xfId="4" applyFont="1" applyFill="1" applyBorder="1" applyAlignment="1">
      <alignment horizontal="left"/>
    </xf>
    <xf numFmtId="0" fontId="11" fillId="2" borderId="64" xfId="4" applyFont="1" applyFill="1" applyBorder="1" applyAlignment="1">
      <alignment horizontal="left"/>
    </xf>
    <xf numFmtId="0" fontId="9" fillId="2" borderId="67" xfId="4" applyFont="1" applyFill="1" applyBorder="1" applyAlignment="1">
      <alignment horizontal="left"/>
    </xf>
    <xf numFmtId="0" fontId="9" fillId="2" borderId="70" xfId="4" applyFont="1" applyFill="1" applyBorder="1" applyAlignment="1">
      <alignment horizontal="left"/>
    </xf>
    <xf numFmtId="0" fontId="9" fillId="2" borderId="64" xfId="4" applyFont="1" applyFill="1" applyBorder="1" applyAlignment="1">
      <alignment horizontal="left"/>
    </xf>
    <xf numFmtId="0" fontId="9" fillId="0" borderId="67" xfId="4" applyFont="1" applyFill="1" applyBorder="1" applyAlignment="1">
      <alignment horizontal="left"/>
    </xf>
    <xf numFmtId="0" fontId="9" fillId="0" borderId="70" xfId="4" applyFont="1" applyFill="1" applyBorder="1" applyAlignment="1">
      <alignment horizontal="left"/>
    </xf>
    <xf numFmtId="0" fontId="9" fillId="0" borderId="64" xfId="4" applyFont="1" applyFill="1" applyBorder="1" applyAlignment="1">
      <alignment horizontal="left"/>
    </xf>
    <xf numFmtId="0" fontId="10" fillId="0" borderId="67" xfId="4" applyFont="1" applyBorder="1" applyAlignment="1">
      <alignment horizontal="center"/>
    </xf>
    <xf numFmtId="0" fontId="10" fillId="0" borderId="64" xfId="4" applyFont="1" applyBorder="1" applyAlignment="1">
      <alignment horizontal="center"/>
    </xf>
    <xf numFmtId="0" fontId="11" fillId="18" borderId="61" xfId="4" applyFont="1" applyFill="1" applyBorder="1" applyAlignment="1">
      <alignment horizontal="left"/>
    </xf>
    <xf numFmtId="0" fontId="10" fillId="19" borderId="61" xfId="4" applyFont="1" applyFill="1" applyBorder="1"/>
    <xf numFmtId="0" fontId="12" fillId="6" borderId="52" xfId="4" applyFont="1" applyFill="1" applyBorder="1" applyAlignment="1">
      <alignment horizontal="center" vertical="center" wrapText="1"/>
    </xf>
    <xf numFmtId="0" fontId="10" fillId="0" borderId="33" xfId="4" applyFont="1" applyBorder="1"/>
    <xf numFmtId="0" fontId="10" fillId="0" borderId="37" xfId="4" applyFont="1" applyBorder="1"/>
    <xf numFmtId="0" fontId="17" fillId="2" borderId="61" xfId="4" applyFont="1" applyFill="1" applyBorder="1" applyAlignment="1">
      <alignment horizontal="left" vertical="center" wrapText="1"/>
    </xf>
    <xf numFmtId="0" fontId="51" fillId="0" borderId="61" xfId="4" applyFont="1" applyBorder="1"/>
    <xf numFmtId="0" fontId="11" fillId="2" borderId="61" xfId="4" applyFont="1" applyFill="1" applyBorder="1" applyAlignment="1">
      <alignment horizontal="center" vertical="center" wrapText="1"/>
    </xf>
    <xf numFmtId="0" fontId="19" fillId="18" borderId="61" xfId="4" applyFont="1" applyFill="1" applyBorder="1" applyAlignment="1">
      <alignment horizontal="left"/>
    </xf>
    <xf numFmtId="0" fontId="52" fillId="19" borderId="61" xfId="4" applyFont="1" applyFill="1" applyBorder="1"/>
    <xf numFmtId="0" fontId="9" fillId="2" borderId="61" xfId="4" applyFont="1" applyFill="1" applyBorder="1" applyAlignment="1">
      <alignment horizontal="left"/>
    </xf>
    <xf numFmtId="0" fontId="19" fillId="2" borderId="61" xfId="4" applyFont="1" applyFill="1" applyBorder="1" applyAlignment="1">
      <alignment horizontal="left"/>
    </xf>
    <xf numFmtId="0" fontId="52" fillId="0" borderId="61" xfId="4" applyFont="1" applyBorder="1"/>
    <xf numFmtId="0" fontId="11" fillId="2" borderId="61" xfId="4" applyFont="1" applyFill="1" applyBorder="1" applyAlignment="1">
      <alignment horizontal="left"/>
    </xf>
    <xf numFmtId="0" fontId="11" fillId="2" borderId="67" xfId="4" applyFont="1" applyFill="1" applyBorder="1" applyAlignment="1"/>
    <xf numFmtId="0" fontId="11" fillId="2" borderId="70" xfId="4" applyFont="1" applyFill="1" applyBorder="1" applyAlignment="1"/>
    <xf numFmtId="0" fontId="11" fillId="2" borderId="64" xfId="4" applyFont="1" applyFill="1" applyBorder="1" applyAlignment="1"/>
    <xf numFmtId="0" fontId="49" fillId="0" borderId="67" xfId="4" applyBorder="1"/>
    <xf numFmtId="0" fontId="49" fillId="0" borderId="70" xfId="4" applyBorder="1"/>
    <xf numFmtId="0" fontId="49" fillId="0" borderId="64" xfId="4" applyBorder="1"/>
    <xf numFmtId="0" fontId="53" fillId="0" borderId="67" xfId="4" applyFont="1" applyBorder="1"/>
    <xf numFmtId="0" fontId="53" fillId="0" borderId="70" xfId="4" applyFont="1" applyBorder="1"/>
    <xf numFmtId="0" fontId="53" fillId="0" borderId="64" xfId="4" applyFont="1" applyBorder="1"/>
    <xf numFmtId="0" fontId="49" fillId="19" borderId="67" xfId="4" applyFill="1" applyBorder="1"/>
    <xf numFmtId="0" fontId="49" fillId="0" borderId="61" xfId="4" applyBorder="1"/>
    <xf numFmtId="0" fontId="1" fillId="19" borderId="67" xfId="4" applyFont="1" applyFill="1" applyBorder="1"/>
    <xf numFmtId="0" fontId="1" fillId="19" borderId="70" xfId="4" applyFont="1" applyFill="1" applyBorder="1"/>
    <xf numFmtId="0" fontId="1" fillId="19" borderId="64" xfId="4" applyFont="1" applyFill="1" applyBorder="1"/>
    <xf numFmtId="0" fontId="53" fillId="0" borderId="67" xfId="4" applyFont="1" applyFill="1" applyBorder="1"/>
    <xf numFmtId="0" fontId="53" fillId="0" borderId="70" xfId="4" applyFont="1" applyFill="1" applyBorder="1"/>
    <xf numFmtId="0" fontId="53" fillId="0" borderId="64" xfId="4" applyFont="1" applyFill="1" applyBorder="1"/>
    <xf numFmtId="0" fontId="53" fillId="19" borderId="67" xfId="4" applyFont="1" applyFill="1" applyBorder="1"/>
    <xf numFmtId="0" fontId="53" fillId="19" borderId="70" xfId="4" applyFont="1" applyFill="1" applyBorder="1"/>
    <xf numFmtId="0" fontId="53" fillId="19" borderId="64" xfId="4" applyFont="1" applyFill="1" applyBorder="1"/>
    <xf numFmtId="0" fontId="11" fillId="19" borderId="67" xfId="4" applyFont="1" applyFill="1" applyBorder="1" applyAlignment="1">
      <alignment horizontal="left"/>
    </xf>
    <xf numFmtId="0" fontId="11" fillId="19" borderId="70" xfId="4" applyFont="1" applyFill="1" applyBorder="1" applyAlignment="1">
      <alignment horizontal="left"/>
    </xf>
    <xf numFmtId="0" fontId="11" fillId="19" borderId="64" xfId="4" applyFont="1" applyFill="1" applyBorder="1" applyAlignment="1">
      <alignment horizontal="left"/>
    </xf>
    <xf numFmtId="0" fontId="10" fillId="0" borderId="61" xfId="4" applyFont="1" applyBorder="1" applyAlignment="1">
      <alignment horizontal="left"/>
    </xf>
    <xf numFmtId="0" fontId="36" fillId="2" borderId="69" xfId="0" applyFont="1" applyFill="1" applyBorder="1" applyAlignment="1">
      <alignment vertical="justify"/>
    </xf>
    <xf numFmtId="0" fontId="0" fillId="0" borderId="74" xfId="0" applyFont="1" applyBorder="1" applyAlignment="1">
      <alignment vertical="justify"/>
    </xf>
    <xf numFmtId="0" fontId="0" fillId="0" borderId="65" xfId="0" applyFont="1" applyBorder="1" applyAlignment="1">
      <alignment vertical="justify"/>
    </xf>
    <xf numFmtId="0" fontId="0" fillId="0" borderId="75" xfId="0" applyFont="1" applyBorder="1" applyAlignment="1">
      <alignment vertical="justify"/>
    </xf>
    <xf numFmtId="0" fontId="0" fillId="0" borderId="57" xfId="0" applyFont="1" applyBorder="1" applyAlignment="1">
      <alignment vertical="justify"/>
    </xf>
    <xf numFmtId="0" fontId="0" fillId="0" borderId="76" xfId="0" applyFont="1" applyBorder="1" applyAlignment="1">
      <alignment vertical="justify"/>
    </xf>
    <xf numFmtId="0" fontId="0" fillId="0" borderId="68" xfId="0" applyFont="1" applyBorder="1" applyAlignment="1">
      <alignment vertical="justify"/>
    </xf>
    <xf numFmtId="0" fontId="0" fillId="0" borderId="71" xfId="0" applyFont="1" applyBorder="1" applyAlignment="1">
      <alignment vertical="justify"/>
    </xf>
    <xf numFmtId="0" fontId="0" fillId="0" borderId="66" xfId="0" applyFont="1" applyBorder="1" applyAlignment="1">
      <alignment vertical="justify"/>
    </xf>
    <xf numFmtId="0" fontId="10" fillId="0" borderId="57" xfId="0" applyFont="1" applyBorder="1" applyAlignment="1"/>
    <xf numFmtId="0" fontId="0" fillId="0" borderId="71" xfId="0" applyFont="1" applyBorder="1" applyAlignment="1"/>
    <xf numFmtId="0" fontId="11" fillId="2" borderId="77" xfId="0" applyFont="1" applyFill="1" applyBorder="1" applyAlignment="1">
      <alignment horizontal="left" vertical="top" wrapText="1"/>
    </xf>
    <xf numFmtId="0" fontId="10" fillId="0" borderId="76" xfId="0" applyFont="1" applyBorder="1" applyAlignment="1"/>
    <xf numFmtId="0" fontId="0" fillId="0" borderId="66" xfId="0" applyFont="1" applyBorder="1" applyAlignment="1"/>
    <xf numFmtId="0" fontId="12" fillId="6" borderId="14" xfId="0" applyFont="1" applyFill="1" applyBorder="1" applyAlignment="1">
      <alignment horizontal="left" vertical="center"/>
    </xf>
    <xf numFmtId="0" fontId="19" fillId="2" borderId="14" xfId="0" applyFont="1" applyFill="1" applyBorder="1" applyAlignment="1">
      <alignment horizontal="left" vertical="center"/>
    </xf>
    <xf numFmtId="0" fontId="52" fillId="0" borderId="25" xfId="0" applyFont="1" applyBorder="1"/>
    <xf numFmtId="0" fontId="52" fillId="0" borderId="15" xfId="0" applyFont="1" applyBorder="1"/>
    <xf numFmtId="0" fontId="11" fillId="8" borderId="17" xfId="0" applyFont="1" applyFill="1" applyBorder="1" applyAlignment="1">
      <alignment horizontal="left" vertical="top" wrapText="1"/>
    </xf>
    <xf numFmtId="0" fontId="11" fillId="2" borderId="52" xfId="0" applyFont="1" applyFill="1" applyBorder="1" applyAlignment="1">
      <alignment horizontal="left" vertical="center" wrapText="1"/>
    </xf>
    <xf numFmtId="0" fontId="10" fillId="19" borderId="78" xfId="0" applyFont="1" applyFill="1" applyBorder="1" applyAlignment="1">
      <alignment vertical="justify"/>
    </xf>
    <xf numFmtId="0" fontId="0" fillId="0" borderId="33" xfId="0" applyFont="1" applyBorder="1" applyAlignment="1">
      <alignment vertical="justify"/>
    </xf>
    <xf numFmtId="0" fontId="0" fillId="0" borderId="37" xfId="0" applyFont="1" applyBorder="1" applyAlignment="1">
      <alignment vertical="justify"/>
    </xf>
    <xf numFmtId="0" fontId="0" fillId="0" borderId="28" xfId="0" applyFont="1" applyBorder="1" applyAlignment="1">
      <alignment vertical="justify"/>
    </xf>
    <xf numFmtId="0" fontId="33" fillId="8" borderId="61" xfId="1" applyFill="1" applyBorder="1" applyAlignment="1">
      <alignment horizontal="center" vertical="top" wrapText="1"/>
    </xf>
    <xf numFmtId="0" fontId="10" fillId="19" borderId="61" xfId="0" applyFont="1" applyFill="1" applyBorder="1" applyAlignment="1">
      <alignment horizontal="center" vertical="center"/>
    </xf>
    <xf numFmtId="0" fontId="11" fillId="2" borderId="59" xfId="0" applyFont="1" applyFill="1" applyBorder="1" applyAlignment="1">
      <alignment horizontal="center" vertical="center" wrapText="1"/>
    </xf>
    <xf numFmtId="0" fontId="11" fillId="2" borderId="60" xfId="0" applyFont="1" applyFill="1" applyBorder="1" applyAlignment="1">
      <alignment horizontal="center" vertical="center" wrapText="1"/>
    </xf>
    <xf numFmtId="0" fontId="32" fillId="2" borderId="58" xfId="0" applyFont="1" applyFill="1" applyBorder="1" applyAlignment="1">
      <alignment horizontal="center" vertical="center" wrapText="1"/>
    </xf>
    <xf numFmtId="0" fontId="11" fillId="2" borderId="14" xfId="0" applyFont="1" applyFill="1" applyBorder="1" applyAlignment="1">
      <alignment horizontal="center" vertical="justify"/>
    </xf>
    <xf numFmtId="0" fontId="10" fillId="0" borderId="25" xfId="0" applyFont="1" applyBorder="1" applyAlignment="1">
      <alignment vertical="justify"/>
    </xf>
    <xf numFmtId="0" fontId="10" fillId="0" borderId="15" xfId="0" applyFont="1" applyBorder="1" applyAlignment="1">
      <alignment vertical="justify"/>
    </xf>
    <xf numFmtId="0" fontId="11" fillId="2" borderId="47" xfId="0" applyFont="1" applyFill="1" applyBorder="1" applyAlignment="1">
      <alignment horizontal="center" vertical="justify"/>
    </xf>
    <xf numFmtId="0" fontId="11" fillId="2" borderId="14" xfId="0" applyFont="1" applyFill="1" applyBorder="1" applyAlignment="1">
      <alignment horizontal="center" vertical="justify" wrapText="1"/>
    </xf>
    <xf numFmtId="0" fontId="17" fillId="2" borderId="52" xfId="0" applyFont="1" applyFill="1" applyBorder="1" applyAlignment="1">
      <alignment horizontal="left" vertical="center" wrapText="1"/>
    </xf>
    <xf numFmtId="0" fontId="17" fillId="2" borderId="37" xfId="0" applyFont="1" applyFill="1" applyBorder="1" applyAlignment="1">
      <alignment horizontal="left" vertical="center" wrapText="1"/>
    </xf>
    <xf numFmtId="0" fontId="17" fillId="2" borderId="45" xfId="0" applyFont="1" applyFill="1" applyBorder="1" applyAlignment="1">
      <alignment horizontal="left" vertical="center" wrapText="1"/>
    </xf>
    <xf numFmtId="0" fontId="17" fillId="2" borderId="28" xfId="0" applyFont="1" applyFill="1" applyBorder="1" applyAlignment="1">
      <alignment horizontal="left" vertical="center" wrapText="1"/>
    </xf>
    <xf numFmtId="0" fontId="17" fillId="2" borderId="53" xfId="0" applyFont="1" applyFill="1" applyBorder="1" applyAlignment="1">
      <alignment horizontal="left" vertical="center" wrapText="1"/>
    </xf>
    <xf numFmtId="0" fontId="17" fillId="2" borderId="51" xfId="0" applyFont="1" applyFill="1" applyBorder="1" applyAlignment="1">
      <alignment horizontal="left" vertical="center" wrapText="1"/>
    </xf>
    <xf numFmtId="2" fontId="11" fillId="2" borderId="16" xfId="0" applyNumberFormat="1" applyFont="1" applyFill="1" applyBorder="1" applyAlignment="1">
      <alignment horizontal="left" vertical="center" wrapText="1"/>
    </xf>
    <xf numFmtId="2" fontId="11" fillId="2" borderId="38" xfId="0" applyNumberFormat="1" applyFont="1" applyFill="1" applyBorder="1" applyAlignment="1">
      <alignment horizontal="left" vertical="center" wrapText="1"/>
    </xf>
    <xf numFmtId="2" fontId="11" fillId="2" borderId="39" xfId="0" applyNumberFormat="1" applyFont="1" applyFill="1" applyBorder="1" applyAlignment="1">
      <alignment horizontal="left" vertical="center" wrapText="1"/>
    </xf>
    <xf numFmtId="2" fontId="17" fillId="2" borderId="16" xfId="0" applyNumberFormat="1" applyFont="1" applyFill="1" applyBorder="1" applyAlignment="1">
      <alignment horizontal="left" vertical="center" wrapText="1"/>
    </xf>
    <xf numFmtId="2" fontId="17" fillId="2" borderId="39" xfId="0" applyNumberFormat="1" applyFont="1" applyFill="1" applyBorder="1" applyAlignment="1">
      <alignment horizontal="left" vertical="center" wrapText="1"/>
    </xf>
    <xf numFmtId="0" fontId="11" fillId="2" borderId="16" xfId="0" applyFont="1" applyFill="1" applyBorder="1" applyAlignment="1">
      <alignment horizontal="left" vertical="center"/>
    </xf>
    <xf numFmtId="0" fontId="11" fillId="2" borderId="38" xfId="0" applyFont="1" applyFill="1" applyBorder="1" applyAlignment="1">
      <alignment horizontal="left" vertical="center"/>
    </xf>
    <xf numFmtId="0" fontId="11" fillId="2" borderId="39" xfId="0" applyFont="1" applyFill="1" applyBorder="1" applyAlignment="1">
      <alignment horizontal="left" vertical="center"/>
    </xf>
    <xf numFmtId="2" fontId="17" fillId="2" borderId="38" xfId="0" applyNumberFormat="1" applyFont="1" applyFill="1" applyBorder="1" applyAlignment="1">
      <alignment horizontal="left" vertical="center" wrapText="1"/>
    </xf>
    <xf numFmtId="0" fontId="46" fillId="2" borderId="52" xfId="0" applyFont="1" applyFill="1" applyBorder="1" applyAlignment="1">
      <alignment horizontal="center" vertical="center" wrapText="1"/>
    </xf>
    <xf numFmtId="0" fontId="46" fillId="2" borderId="37" xfId="0" applyFont="1" applyFill="1" applyBorder="1" applyAlignment="1">
      <alignment horizontal="center" vertical="center" wrapText="1"/>
    </xf>
    <xf numFmtId="0" fontId="46" fillId="2" borderId="45" xfId="0" applyFont="1" applyFill="1" applyBorder="1" applyAlignment="1">
      <alignment horizontal="center" vertical="center" wrapText="1"/>
    </xf>
    <xf numFmtId="0" fontId="46" fillId="2" borderId="28" xfId="0" applyFont="1" applyFill="1" applyBorder="1" applyAlignment="1">
      <alignment horizontal="center" vertical="center" wrapText="1"/>
    </xf>
    <xf numFmtId="0" fontId="46" fillId="2" borderId="72" xfId="0" applyFont="1" applyFill="1" applyBorder="1" applyAlignment="1">
      <alignment horizontal="center" vertical="center" wrapText="1"/>
    </xf>
    <xf numFmtId="0" fontId="46" fillId="2" borderId="73"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12" fillId="3" borderId="36" xfId="0" applyFont="1" applyFill="1" applyBorder="1" applyAlignment="1">
      <alignment horizontal="center" vertical="center" wrapText="1"/>
    </xf>
    <xf numFmtId="2" fontId="17" fillId="2" borderId="62" xfId="0" applyNumberFormat="1" applyFont="1" applyFill="1" applyBorder="1" applyAlignment="1">
      <alignment horizontal="left" vertical="center" wrapText="1"/>
    </xf>
    <xf numFmtId="2" fontId="17" fillId="2" borderId="79" xfId="0" applyNumberFormat="1" applyFont="1" applyFill="1" applyBorder="1" applyAlignment="1">
      <alignment horizontal="left" vertical="center" wrapText="1"/>
    </xf>
    <xf numFmtId="0" fontId="55" fillId="2" borderId="52" xfId="0" applyFont="1" applyFill="1" applyBorder="1" applyAlignment="1">
      <alignment vertical="top" wrapText="1"/>
    </xf>
    <xf numFmtId="0" fontId="55" fillId="2" borderId="37" xfId="0" applyFont="1" applyFill="1" applyBorder="1" applyAlignment="1">
      <alignment vertical="top" wrapText="1"/>
    </xf>
    <xf numFmtId="0" fontId="55" fillId="2" borderId="45" xfId="0" applyFont="1" applyFill="1" applyBorder="1" applyAlignment="1">
      <alignment vertical="top" wrapText="1"/>
    </xf>
    <xf numFmtId="0" fontId="55" fillId="2" borderId="28" xfId="0" applyFont="1" applyFill="1" applyBorder="1" applyAlignment="1">
      <alignment vertical="top" wrapText="1"/>
    </xf>
    <xf numFmtId="0" fontId="55" fillId="2" borderId="72" xfId="0" applyFont="1" applyFill="1" applyBorder="1" applyAlignment="1">
      <alignment vertical="top" wrapText="1"/>
    </xf>
    <xf numFmtId="0" fontId="55" fillId="2" borderId="73" xfId="0" applyFont="1" applyFill="1" applyBorder="1" applyAlignment="1">
      <alignment vertical="top" wrapText="1"/>
    </xf>
    <xf numFmtId="0" fontId="33" fillId="2" borderId="52" xfId="1" applyFill="1" applyBorder="1" applyAlignment="1">
      <alignment horizontal="center" vertical="center" wrapText="1"/>
    </xf>
    <xf numFmtId="0" fontId="33" fillId="2" borderId="37" xfId="1" applyFill="1" applyBorder="1" applyAlignment="1">
      <alignment horizontal="center" vertical="center" wrapText="1"/>
    </xf>
    <xf numFmtId="0" fontId="33" fillId="2" borderId="45" xfId="1" applyFill="1" applyBorder="1" applyAlignment="1">
      <alignment horizontal="center" vertical="center" wrapText="1"/>
    </xf>
    <xf numFmtId="0" fontId="33" fillId="2" borderId="28" xfId="1" applyFill="1" applyBorder="1" applyAlignment="1">
      <alignment horizontal="center" vertical="center" wrapText="1"/>
    </xf>
    <xf numFmtId="0" fontId="33" fillId="2" borderId="72" xfId="1" applyFill="1" applyBorder="1" applyAlignment="1">
      <alignment horizontal="center" vertical="center" wrapText="1"/>
    </xf>
    <xf numFmtId="0" fontId="33" fillId="2" borderId="73" xfId="1" applyFill="1" applyBorder="1" applyAlignment="1">
      <alignment horizontal="center" vertical="center" wrapText="1"/>
    </xf>
    <xf numFmtId="0" fontId="46" fillId="2" borderId="33" xfId="0" applyFont="1" applyFill="1" applyBorder="1" applyAlignment="1">
      <alignment horizontal="center" vertical="center" wrapText="1"/>
    </xf>
    <xf numFmtId="0" fontId="46" fillId="2" borderId="57" xfId="0" applyFont="1" applyFill="1" applyBorder="1" applyAlignment="1">
      <alignment horizontal="center" vertical="center" wrapText="1"/>
    </xf>
    <xf numFmtId="0" fontId="46" fillId="2" borderId="71" xfId="0" applyFont="1" applyFill="1" applyBorder="1" applyAlignment="1">
      <alignment horizontal="center" vertical="center" wrapText="1"/>
    </xf>
    <xf numFmtId="0" fontId="46" fillId="2" borderId="16" xfId="0" applyFont="1" applyFill="1" applyBorder="1" applyAlignment="1">
      <alignment horizontal="center" vertical="center"/>
    </xf>
    <xf numFmtId="0" fontId="46" fillId="2" borderId="38" xfId="0" applyFont="1" applyFill="1" applyBorder="1" applyAlignment="1">
      <alignment horizontal="center" vertical="center"/>
    </xf>
    <xf numFmtId="0" fontId="46" fillId="2" borderId="62" xfId="0" applyFont="1" applyFill="1" applyBorder="1" applyAlignment="1">
      <alignment horizontal="center" vertical="center"/>
    </xf>
    <xf numFmtId="0" fontId="12" fillId="3" borderId="47" xfId="0" applyFont="1" applyFill="1" applyBorder="1" applyAlignment="1">
      <alignment horizontal="center" vertical="center" wrapText="1"/>
    </xf>
    <xf numFmtId="0" fontId="17" fillId="2" borderId="29" xfId="0" applyFont="1" applyFill="1" applyBorder="1" applyAlignment="1">
      <alignment horizontal="left" vertical="center" wrapText="1"/>
    </xf>
    <xf numFmtId="0" fontId="17" fillId="2" borderId="47" xfId="0" applyFont="1" applyFill="1" applyBorder="1" applyAlignment="1">
      <alignment horizontal="left" vertical="center" wrapText="1"/>
    </xf>
    <xf numFmtId="0" fontId="17" fillId="2" borderId="36" xfId="0" applyFont="1" applyFill="1" applyBorder="1" applyAlignment="1">
      <alignment horizontal="left" vertical="center" wrapText="1"/>
    </xf>
    <xf numFmtId="0" fontId="0" fillId="0" borderId="57" xfId="0" applyFont="1" applyBorder="1" applyAlignment="1"/>
    <xf numFmtId="0" fontId="13" fillId="0" borderId="57" xfId="0" applyFont="1" applyBorder="1"/>
    <xf numFmtId="0" fontId="11" fillId="2" borderId="16" xfId="0" applyFont="1" applyFill="1" applyBorder="1" applyAlignment="1">
      <alignment horizontal="left" vertical="center" wrapText="1"/>
    </xf>
    <xf numFmtId="0" fontId="11" fillId="2" borderId="38" xfId="0" applyFont="1" applyFill="1" applyBorder="1" applyAlignment="1">
      <alignment horizontal="left" vertical="center" wrapText="1"/>
    </xf>
    <xf numFmtId="0" fontId="11" fillId="2" borderId="39" xfId="0" applyFont="1" applyFill="1" applyBorder="1" applyAlignment="1">
      <alignment horizontal="left" vertical="center" wrapText="1"/>
    </xf>
    <xf numFmtId="0" fontId="51" fillId="0" borderId="67" xfId="0" applyFont="1" applyBorder="1" applyAlignment="1">
      <alignment horizontal="center" vertical="justify"/>
    </xf>
    <xf numFmtId="0" fontId="51" fillId="0" borderId="70" xfId="0" applyFont="1" applyBorder="1" applyAlignment="1">
      <alignment horizontal="center" vertical="justify"/>
    </xf>
    <xf numFmtId="0" fontId="51" fillId="0" borderId="64" xfId="0" applyFont="1" applyBorder="1" applyAlignment="1">
      <alignment horizontal="center" vertical="justify"/>
    </xf>
    <xf numFmtId="0" fontId="29" fillId="0" borderId="67" xfId="1" applyFont="1" applyBorder="1" applyAlignment="1">
      <alignment vertical="center" wrapText="1"/>
    </xf>
    <xf numFmtId="0" fontId="29" fillId="0" borderId="64" xfId="1" applyFont="1" applyBorder="1" applyAlignment="1">
      <alignment vertical="center" wrapText="1"/>
    </xf>
    <xf numFmtId="0" fontId="51" fillId="0" borderId="67" xfId="0" applyFont="1" applyBorder="1" applyAlignment="1">
      <alignment vertical="justify"/>
    </xf>
    <xf numFmtId="0" fontId="51" fillId="0" borderId="64" xfId="0" applyFont="1" applyBorder="1" applyAlignment="1">
      <alignment vertical="justify"/>
    </xf>
    <xf numFmtId="0" fontId="0" fillId="0" borderId="67" xfId="0" applyFont="1" applyBorder="1" applyAlignment="1">
      <alignment vertical="justify"/>
    </xf>
    <xf numFmtId="0" fontId="0" fillId="0" borderId="64" xfId="0" applyFont="1" applyBorder="1" applyAlignment="1">
      <alignment vertical="justify"/>
    </xf>
    <xf numFmtId="0" fontId="10" fillId="0" borderId="67" xfId="0" applyFont="1" applyBorder="1" applyAlignment="1">
      <alignment vertical="justify"/>
    </xf>
    <xf numFmtId="0" fontId="10" fillId="0" borderId="70" xfId="0" applyFont="1" applyBorder="1" applyAlignment="1">
      <alignment vertical="justify"/>
    </xf>
    <xf numFmtId="0" fontId="10" fillId="0" borderId="64" xfId="0" applyFont="1" applyBorder="1" applyAlignment="1">
      <alignment vertical="justify"/>
    </xf>
    <xf numFmtId="0" fontId="33" fillId="0" borderId="67" xfId="1" applyBorder="1" applyAlignment="1">
      <alignment vertical="justify"/>
    </xf>
    <xf numFmtId="0" fontId="33" fillId="0" borderId="64" xfId="1" applyBorder="1" applyAlignment="1">
      <alignment vertical="justify"/>
    </xf>
    <xf numFmtId="0" fontId="0" fillId="0" borderId="67" xfId="0" applyFont="1" applyBorder="1" applyAlignment="1"/>
    <xf numFmtId="0" fontId="0" fillId="0" borderId="64" xfId="0" applyFont="1" applyBorder="1" applyAlignment="1"/>
    <xf numFmtId="0" fontId="17" fillId="2" borderId="52" xfId="0" applyFont="1" applyFill="1" applyBorder="1" applyAlignment="1">
      <alignment horizontal="left" vertical="top" wrapText="1"/>
    </xf>
    <xf numFmtId="0" fontId="17" fillId="2" borderId="33" xfId="0" applyFont="1" applyFill="1" applyBorder="1" applyAlignment="1">
      <alignment horizontal="left" vertical="top" wrapText="1"/>
    </xf>
    <xf numFmtId="0" fontId="17" fillId="2" borderId="37" xfId="0" applyFont="1" applyFill="1" applyBorder="1" applyAlignment="1">
      <alignment horizontal="left" vertical="top" wrapText="1"/>
    </xf>
    <xf numFmtId="0" fontId="17" fillId="2" borderId="45" xfId="0" applyFont="1" applyFill="1" applyBorder="1" applyAlignment="1">
      <alignment horizontal="left" vertical="top" wrapText="1"/>
    </xf>
    <xf numFmtId="0" fontId="17" fillId="2" borderId="57" xfId="0" applyFont="1" applyFill="1" applyBorder="1" applyAlignment="1">
      <alignment horizontal="left" vertical="top" wrapText="1"/>
    </xf>
    <xf numFmtId="0" fontId="17" fillId="2" borderId="28" xfId="0" applyFont="1" applyFill="1" applyBorder="1" applyAlignment="1">
      <alignment horizontal="left" vertical="top" wrapText="1"/>
    </xf>
    <xf numFmtId="0" fontId="17" fillId="2" borderId="53" xfId="0" applyFont="1" applyFill="1" applyBorder="1" applyAlignment="1">
      <alignment horizontal="left" vertical="top" wrapText="1"/>
    </xf>
    <xf numFmtId="0" fontId="17" fillId="2" borderId="54" xfId="0" applyFont="1" applyFill="1" applyBorder="1" applyAlignment="1">
      <alignment horizontal="left" vertical="top" wrapText="1"/>
    </xf>
    <xf numFmtId="0" fontId="17" fillId="2" borderId="51" xfId="0" applyFont="1" applyFill="1" applyBorder="1" applyAlignment="1">
      <alignment horizontal="left" vertical="top" wrapText="1"/>
    </xf>
    <xf numFmtId="0" fontId="17" fillId="0" borderId="52" xfId="0" applyFont="1" applyBorder="1" applyAlignment="1">
      <alignment horizontal="center" vertical="top" wrapText="1"/>
    </xf>
    <xf numFmtId="0" fontId="17" fillId="0" borderId="33" xfId="0" applyFont="1" applyBorder="1" applyAlignment="1">
      <alignment horizontal="center" vertical="top" wrapText="1"/>
    </xf>
    <xf numFmtId="0" fontId="17" fillId="0" borderId="45" xfId="0" applyFont="1" applyBorder="1" applyAlignment="1">
      <alignment horizontal="center" vertical="top" wrapText="1"/>
    </xf>
    <xf numFmtId="0" fontId="17" fillId="0" borderId="57" xfId="0" applyFont="1" applyBorder="1" applyAlignment="1">
      <alignment horizontal="center" vertical="top" wrapText="1"/>
    </xf>
    <xf numFmtId="0" fontId="17" fillId="0" borderId="53" xfId="0" applyFont="1" applyBorder="1" applyAlignment="1">
      <alignment horizontal="center" vertical="top" wrapText="1"/>
    </xf>
    <xf numFmtId="0" fontId="17" fillId="0" borderId="54" xfId="0" applyFont="1" applyBorder="1" applyAlignment="1">
      <alignment horizontal="center" vertical="top" wrapText="1"/>
    </xf>
    <xf numFmtId="0" fontId="12" fillId="3" borderId="29" xfId="0" applyFont="1" applyFill="1" applyBorder="1" applyAlignment="1">
      <alignment horizontal="center" vertical="center"/>
    </xf>
    <xf numFmtId="0" fontId="12" fillId="3" borderId="47" xfId="0" applyFont="1" applyFill="1" applyBorder="1" applyAlignment="1">
      <alignment horizontal="center" vertical="center"/>
    </xf>
    <xf numFmtId="0" fontId="19" fillId="5" borderId="29" xfId="0" applyFont="1" applyFill="1" applyBorder="1" applyAlignment="1">
      <alignment horizontal="center" wrapText="1"/>
    </xf>
    <xf numFmtId="0" fontId="19" fillId="5" borderId="47" xfId="0" applyFont="1" applyFill="1" applyBorder="1" applyAlignment="1">
      <alignment horizontal="center" wrapText="1"/>
    </xf>
    <xf numFmtId="0" fontId="17" fillId="0" borderId="29" xfId="0" applyFont="1" applyBorder="1" applyAlignment="1">
      <alignment horizontal="left" vertical="center" wrapText="1"/>
    </xf>
    <xf numFmtId="0" fontId="17" fillId="0" borderId="47" xfId="0" applyFont="1" applyBorder="1" applyAlignment="1">
      <alignment horizontal="left" vertical="center" wrapText="1"/>
    </xf>
    <xf numFmtId="0" fontId="11" fillId="0" borderId="0" xfId="0" applyFont="1" applyAlignment="1">
      <alignment vertical="justify"/>
    </xf>
    <xf numFmtId="0" fontId="0" fillId="0" borderId="0" xfId="0" applyFont="1" applyAlignment="1">
      <alignment vertical="justify"/>
    </xf>
    <xf numFmtId="0" fontId="36" fillId="0" borderId="0" xfId="0" applyFont="1" applyAlignment="1">
      <alignment vertical="justify"/>
    </xf>
    <xf numFmtId="0" fontId="12" fillId="0" borderId="0" xfId="0" applyFont="1" applyAlignment="1">
      <alignment horizontal="center" vertical="center"/>
    </xf>
    <xf numFmtId="0" fontId="11" fillId="13" borderId="40" xfId="0" applyFont="1" applyFill="1" applyBorder="1" applyAlignment="1">
      <alignment horizontal="center"/>
    </xf>
    <xf numFmtId="0" fontId="11" fillId="0" borderId="0" xfId="0" applyFont="1" applyAlignment="1">
      <alignment horizontal="center"/>
    </xf>
    <xf numFmtId="0" fontId="12" fillId="3" borderId="40" xfId="0" applyFont="1" applyFill="1" applyBorder="1" applyAlignment="1">
      <alignment horizontal="center" vertical="center"/>
    </xf>
    <xf numFmtId="0" fontId="10" fillId="0" borderId="55" xfId="0" applyFont="1" applyBorder="1"/>
    <xf numFmtId="0" fontId="12" fillId="0" borderId="0" xfId="0" applyFont="1" applyAlignment="1">
      <alignment horizontal="center" vertical="center" wrapText="1"/>
    </xf>
    <xf numFmtId="0" fontId="10" fillId="0" borderId="56" xfId="0" applyFont="1" applyBorder="1"/>
    <xf numFmtId="0" fontId="11" fillId="11" borderId="40" xfId="0" applyFont="1" applyFill="1" applyBorder="1" applyAlignment="1">
      <alignment horizontal="center"/>
    </xf>
    <xf numFmtId="0" fontId="11" fillId="0" borderId="0" xfId="0" applyFont="1" applyAlignment="1">
      <alignment vertical="justify" wrapText="1"/>
    </xf>
    <xf numFmtId="0" fontId="10" fillId="0" borderId="56" xfId="0" applyFont="1" applyBorder="1" applyAlignment="1">
      <alignment vertical="justify"/>
    </xf>
    <xf numFmtId="0" fontId="12" fillId="0" borderId="0" xfId="0" applyFont="1" applyAlignment="1">
      <alignment horizontal="center"/>
    </xf>
    <xf numFmtId="0" fontId="37" fillId="0" borderId="56" xfId="0" applyFont="1" applyBorder="1" applyAlignment="1">
      <alignment vertical="justify"/>
    </xf>
    <xf numFmtId="0" fontId="11" fillId="19" borderId="0" xfId="0" applyFont="1" applyFill="1" applyAlignment="1">
      <alignment vertical="justify"/>
    </xf>
    <xf numFmtId="0" fontId="0" fillId="19" borderId="0" xfId="0" applyFont="1" applyFill="1" applyAlignment="1">
      <alignment vertical="justify"/>
    </xf>
    <xf numFmtId="0" fontId="11" fillId="0" borderId="0" xfId="0" applyFont="1" applyFill="1" applyAlignment="1">
      <alignment vertical="justify"/>
    </xf>
    <xf numFmtId="0" fontId="36" fillId="0" borderId="0" xfId="0" applyFont="1" applyFill="1" applyAlignment="1">
      <alignment vertical="justify"/>
    </xf>
    <xf numFmtId="0" fontId="11" fillId="0" borderId="57" xfId="0" applyFont="1" applyBorder="1" applyAlignment="1">
      <alignment vertical="justify" wrapText="1"/>
    </xf>
    <xf numFmtId="0" fontId="37" fillId="0" borderId="56" xfId="0" applyFont="1" applyBorder="1" applyAlignment="1">
      <alignment vertical="justify" wrapText="1"/>
    </xf>
    <xf numFmtId="0" fontId="12" fillId="9" borderId="40" xfId="0" applyFont="1" applyFill="1" applyBorder="1" applyAlignment="1">
      <alignment horizontal="center" vertical="center" wrapText="1"/>
    </xf>
    <xf numFmtId="0" fontId="11" fillId="10" borderId="40" xfId="0" applyFont="1" applyFill="1" applyBorder="1" applyAlignment="1">
      <alignment horizontal="center"/>
    </xf>
    <xf numFmtId="0" fontId="11" fillId="0" borderId="57" xfId="0" applyFont="1" applyBorder="1" applyAlignment="1">
      <alignment vertical="justify"/>
    </xf>
    <xf numFmtId="0" fontId="11" fillId="0" borderId="56" xfId="0" applyFont="1" applyBorder="1" applyAlignment="1">
      <alignment vertical="justify"/>
    </xf>
    <xf numFmtId="0" fontId="10" fillId="19" borderId="56" xfId="0" applyFont="1" applyFill="1" applyBorder="1" applyAlignment="1">
      <alignment vertical="justify"/>
    </xf>
    <xf numFmtId="0" fontId="11" fillId="19" borderId="57" xfId="0" applyFont="1" applyFill="1" applyBorder="1" applyAlignment="1">
      <alignment vertical="justify"/>
    </xf>
    <xf numFmtId="0" fontId="0" fillId="19" borderId="57" xfId="0" applyFont="1" applyFill="1" applyBorder="1" applyAlignment="1">
      <alignment vertical="justify"/>
    </xf>
    <xf numFmtId="0" fontId="12" fillId="9" borderId="40" xfId="0" applyFont="1" applyFill="1" applyBorder="1" applyAlignment="1">
      <alignment horizontal="center" wrapText="1"/>
    </xf>
    <xf numFmtId="0" fontId="11" fillId="19" borderId="0" xfId="0" applyFont="1" applyFill="1" applyAlignment="1">
      <alignment vertical="justify" wrapText="1"/>
    </xf>
    <xf numFmtId="0" fontId="11" fillId="0" borderId="0" xfId="0" applyFont="1" applyAlignment="1">
      <alignment horizontal="left" vertical="justify"/>
    </xf>
    <xf numFmtId="0" fontId="0" fillId="0" borderId="56" xfId="0" applyFont="1" applyBorder="1" applyAlignment="1">
      <alignment vertical="justify"/>
    </xf>
    <xf numFmtId="0" fontId="37" fillId="0" borderId="0" xfId="0" applyFont="1" applyAlignment="1">
      <alignment vertical="justify" wrapText="1"/>
    </xf>
    <xf numFmtId="0" fontId="10" fillId="0" borderId="0" xfId="0" applyFont="1" applyAlignment="1">
      <alignment vertical="justify"/>
    </xf>
    <xf numFmtId="0" fontId="11" fillId="0" borderId="0" xfId="0" applyFont="1" applyAlignment="1">
      <alignment horizontal="left" vertical="justify" wrapText="1"/>
    </xf>
  </cellXfs>
  <cellStyles count="5">
    <cellStyle name="Гиперссылка" xfId="1" builtinId="8"/>
    <cellStyle name="Обычный" xfId="0" builtinId="0"/>
    <cellStyle name="Обычный 2" xfId="3"/>
    <cellStyle name="Обычный 3" xfId="4"/>
    <cellStyle name="Процентный" xfId="2" builtinId="5"/>
  </cellStyles>
  <dxfs count="15">
    <dxf>
      <font>
        <b val="0"/>
        <i val="0"/>
        <strike val="0"/>
        <condense val="0"/>
        <extend val="0"/>
        <outline val="0"/>
        <shadow val="0"/>
        <u val="none"/>
        <vertAlign val="baseline"/>
        <sz val="10"/>
        <color rgb="FF000000"/>
        <name val="Arial"/>
        <scheme val="none"/>
      </font>
      <fill>
        <patternFill>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0"/>
        <color rgb="FF000000"/>
        <name val="Arial"/>
        <scheme val="none"/>
      </font>
      <fill>
        <patternFill patternType="solid">
          <fgColor rgb="FFFFFFFF"/>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scheme val="none"/>
      </font>
      <fill>
        <patternFill patternType="solid">
          <fgColor rgb="FFFFFFFF"/>
          <bgColor theme="0"/>
        </patternFill>
      </fill>
      <alignment horizontal="general" vertical="bottom"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1"/>
        <color rgb="FF000000"/>
        <name val="Calibri"/>
        <scheme val="none"/>
      </font>
      <fill>
        <patternFill patternType="solid">
          <fgColor rgb="FFFFFFFF"/>
          <bgColor rgb="FFFFFFFF"/>
        </patternFill>
      </fill>
      <border diagonalUp="0" diagonalDown="0">
        <left/>
        <right style="thin">
          <color rgb="FF000000"/>
        </right>
        <top style="thin">
          <color rgb="FF000000"/>
        </top>
        <bottom style="thin">
          <color rgb="FF000000"/>
        </bottom>
        <vertical/>
        <horizontal/>
      </border>
    </dxf>
    <dxf>
      <border outline="0">
        <left style="thin">
          <color rgb="FF000000"/>
        </left>
        <top style="thin">
          <color rgb="FF000000"/>
        </top>
      </border>
    </dxf>
    <dxf>
      <border outline="0">
        <bottom style="thin">
          <color rgb="FF000000"/>
        </bottom>
      </border>
    </dxf>
    <dxf>
      <font>
        <b/>
        <i val="0"/>
        <strike val="0"/>
        <condense val="0"/>
        <extend val="0"/>
        <outline val="0"/>
        <shadow val="0"/>
        <u val="none"/>
        <vertAlign val="baseline"/>
        <sz val="11"/>
        <color rgb="FF000000"/>
        <name val="Calibri"/>
        <scheme val="none"/>
      </font>
      <fill>
        <patternFill patternType="solid">
          <fgColor rgb="FFB7B7B7"/>
          <bgColor rgb="FFB7B7B7"/>
        </patternFill>
      </fill>
      <alignment horizontal="general"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rgb="FF000000"/>
        <name val="Calibri"/>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Calibri"/>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Calibri"/>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none"/>
      </font>
      <fill>
        <patternFill patternType="solid">
          <fgColor rgb="FFFFFFFF"/>
          <bgColor rgb="FFFFFFFF"/>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rgb="FF000000"/>
        <name val="Calibri"/>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1F7C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jp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4.png"/><Relationship Id="rId1" Type="http://schemas.openxmlformats.org/officeDocument/2006/relationships/image" Target="../media/image13.jpg"/></Relationships>
</file>

<file path=xl/drawings/drawing1.xml><?xml version="1.0" encoding="utf-8"?>
<xdr:wsDr xmlns:xdr="http://schemas.openxmlformats.org/drawingml/2006/spreadsheetDrawing" xmlns:a="http://schemas.openxmlformats.org/drawingml/2006/main">
  <xdr:oneCellAnchor>
    <xdr:from>
      <xdr:col>0</xdr:col>
      <xdr:colOff>0</xdr:colOff>
      <xdr:row>3</xdr:row>
      <xdr:rowOff>0</xdr:rowOff>
    </xdr:from>
    <xdr:ext cx="1438275" cy="581025"/>
    <xdr:pic>
      <xdr:nvPicPr>
        <xdr:cNvPr id="2" name="image2.png" title="Изображение">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3676650</xdr:colOff>
      <xdr:row>3</xdr:row>
      <xdr:rowOff>19050</xdr:rowOff>
    </xdr:from>
    <xdr:ext cx="1352550" cy="533400"/>
    <xdr:pic>
      <xdr:nvPicPr>
        <xdr:cNvPr id="3" name="image1.png" title="Изображение">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xfrm>
          <a:off x="7239000" y="19050"/>
          <a:ext cx="1352550" cy="533400"/>
        </a:xfrm>
        <a:prstGeom prst="rect">
          <a:avLst/>
        </a:prstGeom>
        <a:noFill/>
      </xdr:spPr>
    </xdr:pic>
    <xdr:clientData fLocksWithSheet="0"/>
  </xdr:oneCellAnchor>
  <xdr:oneCellAnchor>
    <xdr:from>
      <xdr:col>1</xdr:col>
      <xdr:colOff>2247900</xdr:colOff>
      <xdr:row>3</xdr:row>
      <xdr:rowOff>66675</xdr:rowOff>
    </xdr:from>
    <xdr:ext cx="1228725" cy="400050"/>
    <xdr:pic>
      <xdr:nvPicPr>
        <xdr:cNvPr id="4" name="image3.png" title="Изображение">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xfrm>
          <a:off x="5810250" y="66675"/>
          <a:ext cx="1228725" cy="4000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4</xdr:col>
      <xdr:colOff>317499</xdr:colOff>
      <xdr:row>105</xdr:row>
      <xdr:rowOff>888999</xdr:rowOff>
    </xdr:from>
    <xdr:to>
      <xdr:col>4</xdr:col>
      <xdr:colOff>2116380</xdr:colOff>
      <xdr:row>106</xdr:row>
      <xdr:rowOff>2457881</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44999" y="36438416"/>
          <a:ext cx="1798881" cy="2468465"/>
        </a:xfrm>
        <a:prstGeom prst="rect">
          <a:avLst/>
        </a:prstGeom>
      </xdr:spPr>
    </xdr:pic>
    <xdr:clientData/>
  </xdr:twoCellAnchor>
  <xdr:twoCellAnchor editAs="oneCell">
    <xdr:from>
      <xdr:col>2</xdr:col>
      <xdr:colOff>1873251</xdr:colOff>
      <xdr:row>93</xdr:row>
      <xdr:rowOff>10584</xdr:rowOff>
    </xdr:from>
    <xdr:to>
      <xdr:col>4</xdr:col>
      <xdr:colOff>2486413</xdr:colOff>
      <xdr:row>105</xdr:row>
      <xdr:rowOff>877746</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41751" y="33655001"/>
          <a:ext cx="2772162" cy="27721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301625</xdr:colOff>
      <xdr:row>24</xdr:row>
      <xdr:rowOff>47625</xdr:rowOff>
    </xdr:from>
    <xdr:to>
      <xdr:col>19</xdr:col>
      <xdr:colOff>1102</xdr:colOff>
      <xdr:row>42</xdr:row>
      <xdr:rowOff>196050</xdr:rowOff>
    </xdr:to>
    <xdr:pic>
      <xdr:nvPicPr>
        <xdr:cNvPr id="8" name="Рисунок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10906125" y="16970375"/>
          <a:ext cx="6081226" cy="8016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598714</xdr:colOff>
      <xdr:row>16</xdr:row>
      <xdr:rowOff>408216</xdr:rowOff>
    </xdr:from>
    <xdr:to>
      <xdr:col>7</xdr:col>
      <xdr:colOff>1083129</xdr:colOff>
      <xdr:row>20</xdr:row>
      <xdr:rowOff>118050</xdr:rowOff>
    </xdr:to>
    <xdr:pic>
      <xdr:nvPicPr>
        <xdr:cNvPr id="3" name="Рисунок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65964" y="6858002"/>
          <a:ext cx="4770665" cy="62412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1212445</xdr:colOff>
      <xdr:row>11</xdr:row>
      <xdr:rowOff>47626</xdr:rowOff>
    </xdr:from>
    <xdr:to>
      <xdr:col>4</xdr:col>
      <xdr:colOff>381000</xdr:colOff>
      <xdr:row>23</xdr:row>
      <xdr:rowOff>19050</xdr:rowOff>
    </xdr:to>
    <xdr:pic>
      <xdr:nvPicPr>
        <xdr:cNvPr id="2" name="Рисунок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22045" y="1714501"/>
          <a:ext cx="3969155" cy="2333624"/>
        </a:xfrm>
        <a:prstGeom prst="rect">
          <a:avLst/>
        </a:prstGeom>
      </xdr:spPr>
    </xdr:pic>
    <xdr:clientData/>
  </xdr:twoCellAnchor>
  <xdr:twoCellAnchor editAs="oneCell">
    <xdr:from>
      <xdr:col>5</xdr:col>
      <xdr:colOff>133350</xdr:colOff>
      <xdr:row>11</xdr:row>
      <xdr:rowOff>28575</xdr:rowOff>
    </xdr:from>
    <xdr:to>
      <xdr:col>13</xdr:col>
      <xdr:colOff>19049</xdr:colOff>
      <xdr:row>29</xdr:row>
      <xdr:rowOff>38099</xdr:rowOff>
    </xdr:to>
    <xdr:pic>
      <xdr:nvPicPr>
        <xdr:cNvPr id="6" name="Рисунок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53150" y="1695450"/>
          <a:ext cx="4762499" cy="35718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9</xdr:col>
      <xdr:colOff>0</xdr:colOff>
      <xdr:row>3</xdr:row>
      <xdr:rowOff>0</xdr:rowOff>
    </xdr:from>
    <xdr:ext cx="192617" cy="45719"/>
    <xdr:sp macro="" textlink="">
      <xdr:nvSpPr>
        <xdr:cNvPr id="5" name="Shape 5">
          <a:extLst>
            <a:ext uri="{FF2B5EF4-FFF2-40B4-BE49-F238E27FC236}">
              <a16:creationId xmlns:a16="http://schemas.microsoft.com/office/drawing/2014/main" id="{00000000-0008-0000-1100-000005000000}"/>
            </a:ext>
          </a:extLst>
        </xdr:cNvPr>
        <xdr:cNvSpPr txBox="1"/>
      </xdr:nvSpPr>
      <xdr:spPr>
        <a:xfrm>
          <a:off x="16636999" y="571500"/>
          <a:ext cx="192617" cy="45719"/>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2000"/>
            <a:buFont typeface="Arial"/>
            <a:buNone/>
          </a:pP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8</xdr:col>
      <xdr:colOff>1495425</xdr:colOff>
      <xdr:row>5</xdr:row>
      <xdr:rowOff>190500</xdr:rowOff>
    </xdr:from>
    <xdr:to>
      <xdr:col>8</xdr:col>
      <xdr:colOff>3876675</xdr:colOff>
      <xdr:row>7</xdr:row>
      <xdr:rowOff>104775</xdr:rowOff>
    </xdr:to>
    <xdr:pic>
      <xdr:nvPicPr>
        <xdr:cNvPr id="4" name="Рисунок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9775" y="1504950"/>
          <a:ext cx="2381250" cy="3581400"/>
        </a:xfrm>
        <a:prstGeom prst="rect">
          <a:avLst/>
        </a:prstGeom>
      </xdr:spPr>
    </xdr:pic>
    <xdr:clientData/>
  </xdr:twoCellAnchor>
  <xdr:twoCellAnchor editAs="oneCell">
    <xdr:from>
      <xdr:col>8</xdr:col>
      <xdr:colOff>771525</xdr:colOff>
      <xdr:row>13</xdr:row>
      <xdr:rowOff>485775</xdr:rowOff>
    </xdr:from>
    <xdr:to>
      <xdr:col>8</xdr:col>
      <xdr:colOff>3629025</xdr:colOff>
      <xdr:row>17</xdr:row>
      <xdr:rowOff>190500</xdr:rowOff>
    </xdr:to>
    <xdr:pic>
      <xdr:nvPicPr>
        <xdr:cNvPr id="6" name="Рисунок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05875" y="12201525"/>
          <a:ext cx="2857500" cy="3000375"/>
        </a:xfrm>
        <a:prstGeom prst="rect">
          <a:avLst/>
        </a:prstGeom>
      </xdr:spPr>
    </xdr:pic>
    <xdr:clientData/>
  </xdr:twoCellAnchor>
  <xdr:twoCellAnchor editAs="oneCell">
    <xdr:from>
      <xdr:col>8</xdr:col>
      <xdr:colOff>66675</xdr:colOff>
      <xdr:row>18</xdr:row>
      <xdr:rowOff>342900</xdr:rowOff>
    </xdr:from>
    <xdr:to>
      <xdr:col>8</xdr:col>
      <xdr:colOff>5106104</xdr:colOff>
      <xdr:row>20</xdr:row>
      <xdr:rowOff>628972</xdr:rowOff>
    </xdr:to>
    <xdr:pic>
      <xdr:nvPicPr>
        <xdr:cNvPr id="2" name="Рисунок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01025" y="15668625"/>
          <a:ext cx="5039429" cy="230537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47625</xdr:colOff>
      <xdr:row>50</xdr:row>
      <xdr:rowOff>57150</xdr:rowOff>
    </xdr:from>
    <xdr:to>
      <xdr:col>13</xdr:col>
      <xdr:colOff>0</xdr:colOff>
      <xdr:row>53</xdr:row>
      <xdr:rowOff>504825</xdr:rowOff>
    </xdr:to>
    <xdr:pic>
      <xdr:nvPicPr>
        <xdr:cNvPr id="4" name="Рисунок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29900" y="15182850"/>
          <a:ext cx="4895850" cy="933450"/>
        </a:xfrm>
        <a:prstGeom prst="rect">
          <a:avLst/>
        </a:prstGeom>
      </xdr:spPr>
    </xdr:pic>
    <xdr:clientData/>
  </xdr:twoCellAnchor>
  <xdr:twoCellAnchor editAs="oneCell">
    <xdr:from>
      <xdr:col>12</xdr:col>
      <xdr:colOff>219075</xdr:colOff>
      <xdr:row>54</xdr:row>
      <xdr:rowOff>114300</xdr:rowOff>
    </xdr:from>
    <xdr:to>
      <xdr:col>12</xdr:col>
      <xdr:colOff>3019425</xdr:colOff>
      <xdr:row>54</xdr:row>
      <xdr:rowOff>1743075</xdr:rowOff>
    </xdr:to>
    <xdr:pic>
      <xdr:nvPicPr>
        <xdr:cNvPr id="6" name="Рисунок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763375" y="16659225"/>
          <a:ext cx="2800350" cy="1628775"/>
        </a:xfrm>
        <a:prstGeom prst="rect">
          <a:avLst/>
        </a:prstGeom>
      </xdr:spPr>
    </xdr:pic>
    <xdr:clientData/>
  </xdr:twoCellAnchor>
  <xdr:twoCellAnchor editAs="oneCell">
    <xdr:from>
      <xdr:col>12</xdr:col>
      <xdr:colOff>923925</xdr:colOff>
      <xdr:row>54</xdr:row>
      <xdr:rowOff>2686050</xdr:rowOff>
    </xdr:from>
    <xdr:to>
      <xdr:col>12</xdr:col>
      <xdr:colOff>2303706</xdr:colOff>
      <xdr:row>56</xdr:row>
      <xdr:rowOff>7417</xdr:rowOff>
    </xdr:to>
    <xdr:pic>
      <xdr:nvPicPr>
        <xdr:cNvPr id="7" name="Рисунок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468225" y="19230975"/>
          <a:ext cx="1379781" cy="18933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15</xdr:col>
      <xdr:colOff>0</xdr:colOff>
      <xdr:row>2</xdr:row>
      <xdr:rowOff>438150</xdr:rowOff>
    </xdr:from>
    <xdr:ext cx="514350" cy="57150"/>
    <xdr:sp macro="" textlink="">
      <xdr:nvSpPr>
        <xdr:cNvPr id="6" name="Shape 6">
          <a:extLst>
            <a:ext uri="{FF2B5EF4-FFF2-40B4-BE49-F238E27FC236}">
              <a16:creationId xmlns:a16="http://schemas.microsoft.com/office/drawing/2014/main" id="{00000000-0008-0000-1500-000006000000}"/>
            </a:ext>
          </a:extLst>
        </xdr:cNvPr>
        <xdr:cNvSpPr/>
      </xdr:nvSpPr>
      <xdr:spPr>
        <a:xfrm rot="10800000" flipH="1">
          <a:off x="5093588" y="3756188"/>
          <a:ext cx="504825" cy="47625"/>
        </a:xfrm>
        <a:prstGeom prst="rightArrow">
          <a:avLst>
            <a:gd name="adj1" fmla="val 50000"/>
            <a:gd name="adj2" fmla="val 50000"/>
          </a:avLst>
        </a:prstGeom>
        <a:solidFill>
          <a:srgbClr val="FF0000"/>
        </a:solidFill>
        <a:ln w="1270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tables/table1.xml><?xml version="1.0" encoding="utf-8"?>
<table xmlns="http://schemas.openxmlformats.org/spreadsheetml/2006/main" id="1" name="Таблица1" displayName="Таблица1" ref="A17:E34" totalsRowShown="0" headerRowDxfId="14" headerRowBorderDxfId="13" tableBorderDxfId="12">
  <autoFilter ref="A17:E34"/>
  <sortState ref="A18:E37">
    <sortCondition descending="1" ref="E17:E37"/>
  </sortState>
  <tableColumns count="5">
    <tableColumn id="1" name="№" dataDxfId="11"/>
    <tableColumn id="2" name="Назва підприємства, місце розташування" dataDxfId="10"/>
    <tableColumn id="3" name="Специфіка діяльності" dataDxfId="9"/>
    <tableColumn id="4" name="Розташування" dataDxfId="8"/>
    <tableColumn id="5" name="Кількість працюючих" dataDxfId="7"/>
  </tableColumns>
  <tableStyleInfo name="TableStyleLight8" showFirstColumn="0" showLastColumn="0" showRowStripes="1" showColumnStripes="0"/>
</table>
</file>

<file path=xl/tables/table2.xml><?xml version="1.0" encoding="utf-8"?>
<table xmlns="http://schemas.openxmlformats.org/spreadsheetml/2006/main" id="2" name="Таблица2" displayName="Таблица2" ref="D73:G95" totalsRowShown="0" headerRowDxfId="6" headerRowBorderDxfId="5" tableBorderDxfId="4">
  <autoFilter ref="D73:G95"/>
  <sortState ref="D74:G95">
    <sortCondition ref="E73:E95"/>
  </sortState>
  <tableColumns count="4">
    <tableColumn id="1" name="№" dataDxfId="3"/>
    <tableColumn id="2" name="Назва споруди" dataDxfId="2"/>
    <tableColumn id="3" name="Місткість, осіб " dataDxfId="1"/>
    <tableColumn id="4" name="Події чи заходи, що викликають найбільший приплив гостей " dataDxfId="0"/>
  </tableColumns>
  <tableStyleInfo name="TableStyleMedium1"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2.bin"/><Relationship Id="rId1" Type="http://schemas.openxmlformats.org/officeDocument/2006/relationships/hyperlink" Target="https://www.google.com/search?q=%D0%9E%D1%89%D0%B0%D0%B4%D0%B1%D0%B0%D0%BD%D0%BA+%D1%83+%D0%BC.+%D0%9A%D0%BE%D1%80%D1%8E%D0%BA%D1%96%D0%B2%D0%BA%D0%B0&amp;rlz=1C1GCEA_enUA883UA883&amp;sxsrf=ALeKk02OI70NkkZt00K7Q2LnNwNN2-VdWQ%3A1623423089047&amp;ei=cXjDYJOtAoWZkgW1hLLQCA&amp;oq=%D0%9E%D1%89%D0%B0%D0%B4%D0%B1%D0%B0%D0%BD%D0%BA+%D1%83+%D0%BC.+%D0%9A%D0%BE%D1%80%D1%8E%D0%BA%D1%96%D0%B2%D0%BA%D0%B0&amp;gs_lcp=Cgdnd3Mtd2l6EAMyBQghEKABMgUIIRCgAToECCMQJzoICAAQsQMQgwE6BQgAELEDOgIIADoFCC4QsQM6BwgjELECECc6CggAELEDELEDEEM6BAgAEAo6BggAEAoQAToHCAAQsQMQCjoKCAAQsQMQsQMQCjoKCAAQsQMQgwEQCjoKCC4QxwEQrwEQCjoFCAAQywE6CAguEMcBEK8BOgYIABAWEB46BwghEAoQoAE6BAghEBVQ-ZgPWKPdD2C-4A9oA3ACeACAAYgBiAGgGZIBBDEuMjaYAQCgAQGqAQdnd3Mtd2l6wAEB&amp;sclient=gws-wiz&amp;ved=0ahUKEwjTqauk6o_xAhWFjKQKHTWCDIoQ4dUDCA8&amp;uact=5" TargetMode="External"/><Relationship Id="rId5" Type="http://schemas.openxmlformats.org/officeDocument/2006/relationships/comments" Target="../comments7.xml"/><Relationship Id="rId4" Type="http://schemas.openxmlformats.org/officeDocument/2006/relationships/table" Target="../tables/table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koryukivka-rada.gov.ua/administrativni-poslugi/perelik-administratyvnyh-poslug-2/"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naumovk@i.ua" TargetMode="External"/><Relationship Id="rId7" Type="http://schemas.openxmlformats.org/officeDocument/2006/relationships/hyperlink" Target="mailto:silrada-syadrine@ukr.net" TargetMode="External"/><Relationship Id="rId2" Type="http://schemas.openxmlformats.org/officeDocument/2006/relationships/hyperlink" Target="mailto:naumovk@i.ua" TargetMode="External"/><Relationship Id="rId1" Type="http://schemas.openxmlformats.org/officeDocument/2006/relationships/hyperlink" Target="mailto:koryukivka.rada@gmail.com" TargetMode="External"/><Relationship Id="rId6" Type="http://schemas.openxmlformats.org/officeDocument/2006/relationships/hyperlink" Target="mailto:silrada-syadrine@ukr.net" TargetMode="External"/><Relationship Id="rId11" Type="http://schemas.openxmlformats.org/officeDocument/2006/relationships/comments" Target="../comments1.xml"/><Relationship Id="rId5" Type="http://schemas.openxmlformats.org/officeDocument/2006/relationships/hyperlink" Target="mailto:tytyn.selsovet@ukr.net" TargetMode="External"/><Relationship Id="rId10" Type="http://schemas.openxmlformats.org/officeDocument/2006/relationships/vmlDrawing" Target="../drawings/vmlDrawing1.vml"/><Relationship Id="rId4" Type="http://schemas.openxmlformats.org/officeDocument/2006/relationships/hyperlink" Target="mailto:tytyn.selsovet@ukr.net"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hyperlink" Target="https://donors.decentralization.gov.ua/project/dobre" TargetMode="External"/><Relationship Id="rId2" Type="http://schemas.openxmlformats.org/officeDocument/2006/relationships/hyperlink" Target="http://koryukivka-rada.gov.ua/" TargetMode="External"/><Relationship Id="rId1" Type="http://schemas.openxmlformats.org/officeDocument/2006/relationships/hyperlink" Target="https://europa.eu/european-union/index_en" TargetMode="External"/><Relationship Id="rId5" Type="http://schemas.openxmlformats.org/officeDocument/2006/relationships/drawing" Target="../drawings/drawing8.xml"/><Relationship Id="rId4"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outlinePr summaryBelow="0" summaryRight="0"/>
    <pageSetUpPr fitToPage="1"/>
  </sheetPr>
  <dimension ref="A1:B89"/>
  <sheetViews>
    <sheetView tabSelected="1" zoomScale="70" zoomScaleNormal="70" workbookViewId="0">
      <selection activeCell="D14" sqref="D14"/>
    </sheetView>
  </sheetViews>
  <sheetFormatPr defaultColWidth="14.42578125" defaultRowHeight="15" customHeight="1" x14ac:dyDescent="0.25"/>
  <cols>
    <col min="1" max="1" width="53.42578125" customWidth="1"/>
    <col min="2" max="2" width="67.42578125" customWidth="1"/>
  </cols>
  <sheetData>
    <row r="1" spans="1:2" s="550" customFormat="1" ht="15" customHeight="1" x14ac:dyDescent="0.3">
      <c r="B1" s="551" t="s">
        <v>1522</v>
      </c>
    </row>
    <row r="2" spans="1:2" s="550" customFormat="1" ht="38.25" customHeight="1" x14ac:dyDescent="0.3">
      <c r="B2" s="552" t="s">
        <v>1523</v>
      </c>
    </row>
    <row r="3" spans="1:2" s="550" customFormat="1" ht="15" customHeight="1" x14ac:dyDescent="0.25"/>
    <row r="4" spans="1:2" ht="15.75" x14ac:dyDescent="0.25">
      <c r="A4" s="1"/>
      <c r="B4" s="2"/>
    </row>
    <row r="5" spans="1:2" ht="15.75" x14ac:dyDescent="0.25">
      <c r="A5" s="1"/>
      <c r="B5" s="2"/>
    </row>
    <row r="6" spans="1:2" ht="18" x14ac:dyDescent="0.25">
      <c r="A6" s="3" t="s">
        <v>0</v>
      </c>
      <c r="B6" s="2"/>
    </row>
    <row r="7" spans="1:2" ht="15.75" x14ac:dyDescent="0.25">
      <c r="A7" s="4"/>
      <c r="B7" s="2"/>
    </row>
    <row r="8" spans="1:2" x14ac:dyDescent="0.25">
      <c r="A8" s="5" t="s">
        <v>1</v>
      </c>
      <c r="B8" s="2"/>
    </row>
    <row r="9" spans="1:2" ht="15" customHeight="1" x14ac:dyDescent="0.25">
      <c r="A9" s="555" t="s">
        <v>2</v>
      </c>
      <c r="B9" s="6" t="s">
        <v>3</v>
      </c>
    </row>
    <row r="10" spans="1:2" x14ac:dyDescent="0.25">
      <c r="A10" s="556"/>
      <c r="B10" s="7" t="s">
        <v>4</v>
      </c>
    </row>
    <row r="11" spans="1:2" x14ac:dyDescent="0.25">
      <c r="A11" s="556"/>
      <c r="B11" s="7" t="s">
        <v>5</v>
      </c>
    </row>
    <row r="12" spans="1:2" x14ac:dyDescent="0.25">
      <c r="A12" s="556"/>
      <c r="B12" s="7" t="s">
        <v>6</v>
      </c>
    </row>
    <row r="13" spans="1:2" ht="21.75" customHeight="1" x14ac:dyDescent="0.25">
      <c r="A13" s="556"/>
      <c r="B13" s="7" t="s">
        <v>7</v>
      </c>
    </row>
    <row r="14" spans="1:2" x14ac:dyDescent="0.25">
      <c r="A14" s="556"/>
      <c r="B14" s="7" t="s">
        <v>8</v>
      </c>
    </row>
    <row r="15" spans="1:2" x14ac:dyDescent="0.25">
      <c r="A15" s="557"/>
      <c r="B15" s="8" t="s">
        <v>9</v>
      </c>
    </row>
    <row r="16" spans="1:2" ht="15" customHeight="1" x14ac:dyDescent="0.25">
      <c r="A16" s="555" t="s">
        <v>10</v>
      </c>
      <c r="B16" s="9" t="s">
        <v>11</v>
      </c>
    </row>
    <row r="17" spans="1:2" x14ac:dyDescent="0.25">
      <c r="A17" s="557"/>
      <c r="B17" s="8" t="s">
        <v>12</v>
      </c>
    </row>
    <row r="18" spans="1:2" ht="15" customHeight="1" x14ac:dyDescent="0.25">
      <c r="A18" s="555" t="s">
        <v>13</v>
      </c>
      <c r="B18" s="10" t="s">
        <v>14</v>
      </c>
    </row>
    <row r="19" spans="1:2" x14ac:dyDescent="0.25">
      <c r="A19" s="556"/>
      <c r="B19" s="11" t="s">
        <v>15</v>
      </c>
    </row>
    <row r="20" spans="1:2" ht="15.75" customHeight="1" x14ac:dyDescent="0.25">
      <c r="A20" s="556"/>
      <c r="B20" s="11" t="s">
        <v>16</v>
      </c>
    </row>
    <row r="21" spans="1:2" ht="15.75" customHeight="1" x14ac:dyDescent="0.25">
      <c r="A21" s="556"/>
      <c r="B21" s="11" t="s">
        <v>17</v>
      </c>
    </row>
    <row r="22" spans="1:2" ht="24" customHeight="1" x14ac:dyDescent="0.25">
      <c r="A22" s="556"/>
      <c r="B22" s="11" t="s">
        <v>18</v>
      </c>
    </row>
    <row r="23" spans="1:2" ht="15.75" customHeight="1" x14ac:dyDescent="0.25">
      <c r="A23" s="556"/>
      <c r="B23" s="11" t="s">
        <v>19</v>
      </c>
    </row>
    <row r="24" spans="1:2" ht="15.75" customHeight="1" x14ac:dyDescent="0.25">
      <c r="A24" s="556"/>
      <c r="B24" s="11" t="s">
        <v>20</v>
      </c>
    </row>
    <row r="25" spans="1:2" ht="15.75" customHeight="1" x14ac:dyDescent="0.25">
      <c r="A25" s="556"/>
      <c r="B25" s="11" t="s">
        <v>21</v>
      </c>
    </row>
    <row r="26" spans="1:2" ht="15.75" customHeight="1" x14ac:dyDescent="0.25">
      <c r="A26" s="556"/>
      <c r="B26" s="11" t="s">
        <v>22</v>
      </c>
    </row>
    <row r="27" spans="1:2" ht="15.75" customHeight="1" x14ac:dyDescent="0.25">
      <c r="A27" s="556"/>
      <c r="B27" s="11" t="s">
        <v>23</v>
      </c>
    </row>
    <row r="28" spans="1:2" ht="15.75" customHeight="1" x14ac:dyDescent="0.25">
      <c r="A28" s="556"/>
      <c r="B28" s="11" t="s">
        <v>24</v>
      </c>
    </row>
    <row r="29" spans="1:2" ht="15.75" customHeight="1" x14ac:dyDescent="0.25">
      <c r="A29" s="557"/>
      <c r="B29" s="12" t="s">
        <v>25</v>
      </c>
    </row>
    <row r="30" spans="1:2" ht="15.75" customHeight="1" x14ac:dyDescent="0.25">
      <c r="A30" s="555" t="s">
        <v>26</v>
      </c>
      <c r="B30" s="13" t="s">
        <v>27</v>
      </c>
    </row>
    <row r="31" spans="1:2" ht="24.75" customHeight="1" x14ac:dyDescent="0.25">
      <c r="A31" s="556"/>
      <c r="B31" s="11" t="s">
        <v>28</v>
      </c>
    </row>
    <row r="32" spans="1:2" ht="17.25" customHeight="1" x14ac:dyDescent="0.25">
      <c r="A32" s="556"/>
      <c r="B32" s="14" t="s">
        <v>29</v>
      </c>
    </row>
    <row r="33" spans="1:2" ht="15.75" customHeight="1" x14ac:dyDescent="0.25">
      <c r="A33" s="556"/>
      <c r="B33" s="11" t="s">
        <v>30</v>
      </c>
    </row>
    <row r="34" spans="1:2" ht="15.75" customHeight="1" x14ac:dyDescent="0.25">
      <c r="A34" s="556"/>
      <c r="B34" s="14" t="s">
        <v>31</v>
      </c>
    </row>
    <row r="35" spans="1:2" ht="15.75" customHeight="1" x14ac:dyDescent="0.25">
      <c r="A35" s="556"/>
      <c r="B35" s="15" t="s">
        <v>32</v>
      </c>
    </row>
    <row r="36" spans="1:2" ht="15.75" customHeight="1" x14ac:dyDescent="0.25">
      <c r="A36" s="556"/>
      <c r="B36" s="15" t="s">
        <v>33</v>
      </c>
    </row>
    <row r="37" spans="1:2" ht="15.75" customHeight="1" x14ac:dyDescent="0.25">
      <c r="A37" s="557"/>
      <c r="B37" s="16" t="s">
        <v>34</v>
      </c>
    </row>
    <row r="38" spans="1:2" ht="15.75" customHeight="1" x14ac:dyDescent="0.25">
      <c r="A38" s="555" t="s">
        <v>35</v>
      </c>
      <c r="B38" s="10" t="s">
        <v>36</v>
      </c>
    </row>
    <row r="39" spans="1:2" ht="15.75" customHeight="1" x14ac:dyDescent="0.25">
      <c r="A39" s="556"/>
      <c r="B39" s="17" t="s">
        <v>37</v>
      </c>
    </row>
    <row r="40" spans="1:2" ht="15.75" customHeight="1" x14ac:dyDescent="0.25">
      <c r="A40" s="557"/>
      <c r="B40" s="18" t="s">
        <v>38</v>
      </c>
    </row>
    <row r="41" spans="1:2" ht="15.75" customHeight="1" x14ac:dyDescent="0.25">
      <c r="A41" s="555" t="s">
        <v>39</v>
      </c>
      <c r="B41" s="10" t="s">
        <v>40</v>
      </c>
    </row>
    <row r="42" spans="1:2" ht="15.75" customHeight="1" x14ac:dyDescent="0.25">
      <c r="A42" s="556"/>
      <c r="B42" s="11" t="s">
        <v>41</v>
      </c>
    </row>
    <row r="43" spans="1:2" ht="15.75" customHeight="1" x14ac:dyDescent="0.25">
      <c r="A43" s="556"/>
      <c r="B43" s="11" t="s">
        <v>42</v>
      </c>
    </row>
    <row r="44" spans="1:2" ht="15.75" customHeight="1" x14ac:dyDescent="0.25">
      <c r="A44" s="556"/>
      <c r="B44" s="11" t="s">
        <v>43</v>
      </c>
    </row>
    <row r="45" spans="1:2" ht="15.75" customHeight="1" x14ac:dyDescent="0.25">
      <c r="A45" s="556"/>
      <c r="B45" s="11" t="s">
        <v>44</v>
      </c>
    </row>
    <row r="46" spans="1:2" ht="15.75" customHeight="1" x14ac:dyDescent="0.25">
      <c r="A46" s="556"/>
      <c r="B46" s="11" t="s">
        <v>45</v>
      </c>
    </row>
    <row r="47" spans="1:2" ht="15.75" customHeight="1" x14ac:dyDescent="0.25">
      <c r="A47" s="556"/>
      <c r="B47" s="11" t="s">
        <v>46</v>
      </c>
    </row>
    <row r="48" spans="1:2" ht="15.75" customHeight="1" x14ac:dyDescent="0.25">
      <c r="A48" s="556"/>
      <c r="B48" s="11" t="s">
        <v>47</v>
      </c>
    </row>
    <row r="49" spans="1:2" ht="15.75" customHeight="1" x14ac:dyDescent="0.25">
      <c r="A49" s="556"/>
      <c r="B49" s="15" t="s">
        <v>48</v>
      </c>
    </row>
    <row r="50" spans="1:2" ht="15.75" customHeight="1" x14ac:dyDescent="0.25">
      <c r="A50" s="557"/>
      <c r="B50" s="16" t="s">
        <v>49</v>
      </c>
    </row>
    <row r="51" spans="1:2" ht="28.5" customHeight="1" x14ac:dyDescent="0.25">
      <c r="A51" s="5" t="s">
        <v>50</v>
      </c>
      <c r="B51" s="19" t="s">
        <v>51</v>
      </c>
    </row>
    <row r="52" spans="1:2" ht="15.75" customHeight="1" x14ac:dyDescent="0.25">
      <c r="A52" s="555" t="s">
        <v>52</v>
      </c>
      <c r="B52" s="20" t="s">
        <v>53</v>
      </c>
    </row>
    <row r="53" spans="1:2" ht="15.75" customHeight="1" x14ac:dyDescent="0.25">
      <c r="A53" s="556"/>
      <c r="B53" s="17" t="s">
        <v>54</v>
      </c>
    </row>
    <row r="54" spans="1:2" ht="15.75" customHeight="1" x14ac:dyDescent="0.25">
      <c r="A54" s="556"/>
      <c r="B54" s="17" t="s">
        <v>55</v>
      </c>
    </row>
    <row r="55" spans="1:2" ht="15.75" customHeight="1" x14ac:dyDescent="0.25">
      <c r="A55" s="556"/>
      <c r="B55" s="17" t="s">
        <v>56</v>
      </c>
    </row>
    <row r="56" spans="1:2" ht="15.75" customHeight="1" x14ac:dyDescent="0.25">
      <c r="A56" s="556"/>
      <c r="B56" s="15" t="s">
        <v>57</v>
      </c>
    </row>
    <row r="57" spans="1:2" ht="15.75" customHeight="1" x14ac:dyDescent="0.25">
      <c r="A57" s="557"/>
      <c r="B57" s="21" t="s">
        <v>58</v>
      </c>
    </row>
    <row r="58" spans="1:2" ht="15.75" customHeight="1" x14ac:dyDescent="0.25">
      <c r="A58" s="555" t="s">
        <v>59</v>
      </c>
      <c r="B58" s="22" t="s">
        <v>60</v>
      </c>
    </row>
    <row r="59" spans="1:2" ht="15.75" customHeight="1" x14ac:dyDescent="0.25">
      <c r="A59" s="556"/>
      <c r="B59" s="11" t="s">
        <v>61</v>
      </c>
    </row>
    <row r="60" spans="1:2" ht="15.75" customHeight="1" x14ac:dyDescent="0.25">
      <c r="A60" s="556"/>
      <c r="B60" s="14" t="s">
        <v>62</v>
      </c>
    </row>
    <row r="61" spans="1:2" ht="15.75" customHeight="1" x14ac:dyDescent="0.25">
      <c r="A61" s="557"/>
      <c r="B61" s="12" t="s">
        <v>63</v>
      </c>
    </row>
    <row r="62" spans="1:2" ht="15.75" customHeight="1" x14ac:dyDescent="0.25">
      <c r="A62" s="555" t="s">
        <v>64</v>
      </c>
      <c r="B62" s="13" t="s">
        <v>65</v>
      </c>
    </row>
    <row r="63" spans="1:2" ht="15.75" customHeight="1" x14ac:dyDescent="0.25">
      <c r="A63" s="556"/>
      <c r="B63" s="11" t="s">
        <v>66</v>
      </c>
    </row>
    <row r="64" spans="1:2" ht="15.75" customHeight="1" x14ac:dyDescent="0.25">
      <c r="A64" s="556"/>
      <c r="B64" s="11" t="s">
        <v>67</v>
      </c>
    </row>
    <row r="65" spans="1:2" ht="15.75" customHeight="1" x14ac:dyDescent="0.25">
      <c r="A65" s="556"/>
      <c r="B65" s="11" t="s">
        <v>68</v>
      </c>
    </row>
    <row r="66" spans="1:2" ht="15.75" customHeight="1" x14ac:dyDescent="0.25">
      <c r="A66" s="556"/>
      <c r="B66" s="11" t="s">
        <v>69</v>
      </c>
    </row>
    <row r="67" spans="1:2" ht="20.25" customHeight="1" x14ac:dyDescent="0.25">
      <c r="A67" s="556"/>
      <c r="B67" s="11" t="s">
        <v>70</v>
      </c>
    </row>
    <row r="68" spans="1:2" ht="15.75" customHeight="1" x14ac:dyDescent="0.25">
      <c r="A68" s="556"/>
      <c r="B68" s="11" t="s">
        <v>71</v>
      </c>
    </row>
    <row r="69" spans="1:2" ht="15.75" customHeight="1" x14ac:dyDescent="0.25">
      <c r="A69" s="556"/>
      <c r="B69" s="11" t="s">
        <v>72</v>
      </c>
    </row>
    <row r="70" spans="1:2" ht="15.75" customHeight="1" x14ac:dyDescent="0.25">
      <c r="A70" s="556"/>
      <c r="B70" s="11" t="s">
        <v>73</v>
      </c>
    </row>
    <row r="71" spans="1:2" ht="15.75" customHeight="1" x14ac:dyDescent="0.25">
      <c r="A71" s="556"/>
      <c r="B71" s="23" t="s">
        <v>74</v>
      </c>
    </row>
    <row r="72" spans="1:2" ht="15.75" customHeight="1" x14ac:dyDescent="0.25">
      <c r="A72" s="557"/>
      <c r="B72" s="24" t="s">
        <v>75</v>
      </c>
    </row>
    <row r="73" spans="1:2" ht="31.5" customHeight="1" x14ac:dyDescent="0.25">
      <c r="A73" s="5" t="s">
        <v>76</v>
      </c>
      <c r="B73" s="25"/>
    </row>
    <row r="74" spans="1:2" ht="31.5" customHeight="1" x14ac:dyDescent="0.25">
      <c r="A74" s="5" t="s">
        <v>77</v>
      </c>
      <c r="B74" s="26"/>
    </row>
    <row r="75" spans="1:2" ht="15.75" customHeight="1" x14ac:dyDescent="0.25">
      <c r="A75" s="555" t="s">
        <v>78</v>
      </c>
      <c r="B75" s="13" t="s">
        <v>79</v>
      </c>
    </row>
    <row r="76" spans="1:2" ht="15.75" customHeight="1" x14ac:dyDescent="0.25">
      <c r="A76" s="556"/>
      <c r="B76" s="11" t="s">
        <v>80</v>
      </c>
    </row>
    <row r="77" spans="1:2" ht="15.75" customHeight="1" x14ac:dyDescent="0.25">
      <c r="A77" s="556"/>
      <c r="B77" s="11" t="s">
        <v>81</v>
      </c>
    </row>
    <row r="78" spans="1:2" ht="15.75" customHeight="1" x14ac:dyDescent="0.25">
      <c r="A78" s="556"/>
      <c r="B78" s="11" t="s">
        <v>82</v>
      </c>
    </row>
    <row r="79" spans="1:2" ht="15.75" customHeight="1" x14ac:dyDescent="0.25">
      <c r="A79" s="557"/>
      <c r="B79" s="24" t="s">
        <v>83</v>
      </c>
    </row>
    <row r="80" spans="1:2" ht="15.75" customHeight="1" x14ac:dyDescent="0.25">
      <c r="A80" s="555" t="s">
        <v>84</v>
      </c>
      <c r="B80" s="27" t="s">
        <v>85</v>
      </c>
    </row>
    <row r="81" spans="1:2" ht="15.75" customHeight="1" x14ac:dyDescent="0.25">
      <c r="A81" s="557"/>
      <c r="B81" s="16" t="s">
        <v>86</v>
      </c>
    </row>
    <row r="82" spans="1:2" ht="30.75" customHeight="1" x14ac:dyDescent="0.25">
      <c r="A82" s="5" t="s">
        <v>87</v>
      </c>
      <c r="B82" s="28"/>
    </row>
    <row r="83" spans="1:2" ht="30.75" customHeight="1" x14ac:dyDescent="0.25">
      <c r="A83" s="5" t="s">
        <v>88</v>
      </c>
      <c r="B83" s="29"/>
    </row>
    <row r="84" spans="1:2" ht="15.75" customHeight="1" x14ac:dyDescent="0.25">
      <c r="A84" s="555" t="s">
        <v>89</v>
      </c>
      <c r="B84" s="13" t="s">
        <v>90</v>
      </c>
    </row>
    <row r="85" spans="1:2" ht="15.75" customHeight="1" x14ac:dyDescent="0.25">
      <c r="A85" s="556"/>
      <c r="B85" s="11" t="s">
        <v>91</v>
      </c>
    </row>
    <row r="86" spans="1:2" ht="15.75" customHeight="1" x14ac:dyDescent="0.25">
      <c r="A86" s="556"/>
      <c r="B86" s="14" t="s">
        <v>92</v>
      </c>
    </row>
    <row r="87" spans="1:2" ht="15.75" customHeight="1" x14ac:dyDescent="0.25">
      <c r="A87" s="556"/>
      <c r="B87" s="14" t="s">
        <v>93</v>
      </c>
    </row>
    <row r="88" spans="1:2" ht="15.75" customHeight="1" x14ac:dyDescent="0.25">
      <c r="A88" s="557"/>
      <c r="B88" s="30" t="s">
        <v>94</v>
      </c>
    </row>
    <row r="89" spans="1:2" ht="29.25" customHeight="1" x14ac:dyDescent="0.25">
      <c r="A89" s="5" t="s">
        <v>95</v>
      </c>
      <c r="B89" s="26"/>
    </row>
  </sheetData>
  <mergeCells count="12">
    <mergeCell ref="A84:A88"/>
    <mergeCell ref="A9:A15"/>
    <mergeCell ref="A16:A17"/>
    <mergeCell ref="A18:A29"/>
    <mergeCell ref="A30:A37"/>
    <mergeCell ref="A38:A40"/>
    <mergeCell ref="A41:A50"/>
    <mergeCell ref="A52:A57"/>
    <mergeCell ref="A58:A61"/>
    <mergeCell ref="A62:A72"/>
    <mergeCell ref="A75:A79"/>
    <mergeCell ref="A80:A81"/>
  </mergeCells>
  <pageMargins left="0.7" right="0.7" top="0.75" bottom="0.75" header="0" footer="0"/>
  <pageSetup scale="66" fitToHeight="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I45"/>
  <sheetViews>
    <sheetView topLeftCell="D31" workbookViewId="0">
      <selection activeCell="F24" sqref="F24"/>
    </sheetView>
  </sheetViews>
  <sheetFormatPr defaultColWidth="14.42578125" defaultRowHeight="15" customHeight="1" x14ac:dyDescent="0.25"/>
  <cols>
    <col min="1" max="1" width="5.42578125" customWidth="1"/>
    <col min="2" max="2" width="28.42578125" customWidth="1"/>
    <col min="3" max="3" width="26.140625" customWidth="1"/>
    <col min="4" max="4" width="9.140625" customWidth="1"/>
    <col min="5" max="5" width="59.7109375" customWidth="1"/>
    <col min="6" max="6" width="33.85546875" customWidth="1"/>
    <col min="7" max="7" width="18.7109375" customWidth="1"/>
    <col min="8" max="8" width="18.42578125" customWidth="1"/>
    <col min="9" max="9" width="20.7109375" customWidth="1"/>
  </cols>
  <sheetData>
    <row r="1" spans="1:9" ht="12.75" customHeight="1" x14ac:dyDescent="0.25">
      <c r="A1" s="34" t="s">
        <v>324</v>
      </c>
      <c r="B1" s="55"/>
      <c r="C1" s="55"/>
      <c r="D1" s="55"/>
      <c r="E1" s="55"/>
      <c r="F1" s="55"/>
      <c r="G1" s="55"/>
      <c r="H1" s="55"/>
      <c r="I1" s="55"/>
    </row>
    <row r="2" spans="1:9" ht="12.75" customHeight="1" x14ac:dyDescent="0.25">
      <c r="A2" s="34" t="s">
        <v>325</v>
      </c>
      <c r="B2" s="55"/>
      <c r="C2" s="55"/>
      <c r="D2" s="55"/>
      <c r="E2" s="55"/>
      <c r="F2" s="55"/>
      <c r="G2" s="55"/>
      <c r="H2" s="55"/>
      <c r="I2" s="55"/>
    </row>
    <row r="3" spans="1:9" ht="12.75" customHeight="1" x14ac:dyDescent="0.25">
      <c r="A3" s="100" t="s">
        <v>98</v>
      </c>
      <c r="B3" s="101" t="s">
        <v>176</v>
      </c>
      <c r="C3" s="136" t="s">
        <v>158</v>
      </c>
      <c r="D3" s="747" t="s">
        <v>177</v>
      </c>
      <c r="E3" s="594"/>
      <c r="F3" s="594"/>
      <c r="G3" s="594"/>
      <c r="H3" s="594"/>
      <c r="I3" s="563"/>
    </row>
    <row r="4" spans="1:9" ht="12.75" customHeight="1" x14ac:dyDescent="0.25">
      <c r="A4" s="748">
        <v>1</v>
      </c>
      <c r="B4" s="681" t="s">
        <v>43</v>
      </c>
      <c r="C4" s="682" t="s">
        <v>326</v>
      </c>
      <c r="D4" s="751" t="s">
        <v>327</v>
      </c>
      <c r="E4" s="594"/>
      <c r="F4" s="594"/>
      <c r="G4" s="594"/>
      <c r="H4" s="594"/>
      <c r="I4" s="563"/>
    </row>
    <row r="5" spans="1:9" x14ac:dyDescent="0.25">
      <c r="A5" s="556"/>
      <c r="B5" s="556"/>
      <c r="C5" s="662"/>
      <c r="D5" s="137" t="s">
        <v>98</v>
      </c>
      <c r="E5" s="118" t="s">
        <v>248</v>
      </c>
      <c r="F5" s="118" t="s">
        <v>328</v>
      </c>
      <c r="G5" s="118" t="s">
        <v>329</v>
      </c>
      <c r="H5" s="118" t="s">
        <v>330</v>
      </c>
      <c r="I5" s="118" t="s">
        <v>331</v>
      </c>
    </row>
    <row r="6" spans="1:9" x14ac:dyDescent="0.25">
      <c r="A6" s="556"/>
      <c r="B6" s="556"/>
      <c r="C6" s="662"/>
      <c r="D6" s="105">
        <v>1</v>
      </c>
      <c r="E6" s="117" t="s">
        <v>332</v>
      </c>
      <c r="F6" s="128">
        <f>F7+F9</f>
        <v>972</v>
      </c>
      <c r="G6" s="128">
        <f>G7+G9</f>
        <v>886</v>
      </c>
      <c r="H6" s="128">
        <f>H7+H9</f>
        <v>783</v>
      </c>
      <c r="I6" s="128">
        <f>I7+I9</f>
        <v>715</v>
      </c>
    </row>
    <row r="7" spans="1:9" x14ac:dyDescent="0.25">
      <c r="A7" s="556"/>
      <c r="B7" s="556"/>
      <c r="C7" s="662"/>
      <c r="D7" s="138">
        <v>43101</v>
      </c>
      <c r="E7" s="117" t="s">
        <v>333</v>
      </c>
      <c r="F7" s="128">
        <v>330</v>
      </c>
      <c r="G7" s="128">
        <v>309</v>
      </c>
      <c r="H7" s="128">
        <v>287</v>
      </c>
      <c r="I7" s="128">
        <v>265</v>
      </c>
    </row>
    <row r="8" spans="1:9" x14ac:dyDescent="0.25">
      <c r="A8" s="556"/>
      <c r="B8" s="556"/>
      <c r="C8" s="662"/>
      <c r="D8" s="138">
        <v>43132</v>
      </c>
      <c r="E8" s="117" t="s">
        <v>334</v>
      </c>
      <c r="F8" s="128"/>
      <c r="G8" s="128"/>
      <c r="H8" s="128"/>
      <c r="I8" s="128"/>
    </row>
    <row r="9" spans="1:9" x14ac:dyDescent="0.25">
      <c r="A9" s="556"/>
      <c r="B9" s="556"/>
      <c r="C9" s="662"/>
      <c r="D9" s="105" t="s">
        <v>335</v>
      </c>
      <c r="E9" s="103" t="s">
        <v>336</v>
      </c>
      <c r="F9" s="128">
        <v>642</v>
      </c>
      <c r="G9" s="128">
        <v>577</v>
      </c>
      <c r="H9" s="128">
        <v>496</v>
      </c>
      <c r="I9" s="128">
        <v>450</v>
      </c>
    </row>
    <row r="10" spans="1:9" x14ac:dyDescent="0.25">
      <c r="A10" s="556"/>
      <c r="B10" s="556"/>
      <c r="C10" s="662"/>
      <c r="D10" s="105" t="s">
        <v>337</v>
      </c>
      <c r="E10" s="103" t="s">
        <v>338</v>
      </c>
      <c r="F10" s="518" t="s">
        <v>1412</v>
      </c>
      <c r="G10" s="518" t="s">
        <v>1412</v>
      </c>
      <c r="H10" s="518" t="s">
        <v>1412</v>
      </c>
      <c r="I10" s="518" t="s">
        <v>1412</v>
      </c>
    </row>
    <row r="11" spans="1:9" ht="25.5" x14ac:dyDescent="0.25">
      <c r="A11" s="556"/>
      <c r="B11" s="556"/>
      <c r="C11" s="662"/>
      <c r="D11" s="138">
        <v>43103</v>
      </c>
      <c r="E11" s="548" t="s">
        <v>1520</v>
      </c>
      <c r="F11" s="522" t="s">
        <v>1412</v>
      </c>
      <c r="G11" s="522" t="s">
        <v>1412</v>
      </c>
      <c r="H11" s="522" t="s">
        <v>1412</v>
      </c>
      <c r="I11" s="522" t="s">
        <v>1412</v>
      </c>
    </row>
    <row r="12" spans="1:9" ht="25.5" x14ac:dyDescent="0.25">
      <c r="A12" s="556"/>
      <c r="B12" s="556"/>
      <c r="C12" s="662"/>
      <c r="D12" s="138">
        <v>43134</v>
      </c>
      <c r="E12" s="549" t="s">
        <v>339</v>
      </c>
      <c r="F12" s="519" t="s">
        <v>1412</v>
      </c>
      <c r="G12" s="519" t="s">
        <v>1412</v>
      </c>
      <c r="H12" s="519" t="s">
        <v>1412</v>
      </c>
      <c r="I12" s="519" t="s">
        <v>1412</v>
      </c>
    </row>
    <row r="13" spans="1:9" ht="25.5" x14ac:dyDescent="0.25">
      <c r="A13" s="556"/>
      <c r="B13" s="556"/>
      <c r="C13" s="662"/>
      <c r="D13" s="138">
        <v>43162</v>
      </c>
      <c r="E13" s="549" t="s">
        <v>340</v>
      </c>
      <c r="F13" s="520" t="s">
        <v>1412</v>
      </c>
      <c r="G13" s="520" t="s">
        <v>1412</v>
      </c>
      <c r="H13" s="520" t="s">
        <v>1412</v>
      </c>
      <c r="I13" s="520" t="s">
        <v>1412</v>
      </c>
    </row>
    <row r="14" spans="1:9" ht="25.5" x14ac:dyDescent="0.25">
      <c r="A14" s="556"/>
      <c r="B14" s="556"/>
      <c r="C14" s="662"/>
      <c r="D14" s="138">
        <v>43193</v>
      </c>
      <c r="E14" s="549" t="s">
        <v>1521</v>
      </c>
      <c r="F14" s="521" t="s">
        <v>1412</v>
      </c>
      <c r="G14" s="521" t="s">
        <v>1412</v>
      </c>
      <c r="H14" s="521" t="s">
        <v>1412</v>
      </c>
      <c r="I14" s="521" t="s">
        <v>1412</v>
      </c>
    </row>
    <row r="15" spans="1:9" ht="25.5" x14ac:dyDescent="0.25">
      <c r="A15" s="557"/>
      <c r="B15" s="557"/>
      <c r="C15" s="633"/>
      <c r="D15" s="138">
        <v>43223</v>
      </c>
      <c r="E15" s="549" t="s">
        <v>341</v>
      </c>
      <c r="F15" s="521" t="s">
        <v>1412</v>
      </c>
      <c r="G15" s="521" t="s">
        <v>1412</v>
      </c>
      <c r="H15" s="521" t="s">
        <v>1412</v>
      </c>
      <c r="I15" s="521" t="s">
        <v>1412</v>
      </c>
    </row>
    <row r="16" spans="1:9" ht="12.75" customHeight="1" x14ac:dyDescent="0.25">
      <c r="A16" s="749">
        <v>2</v>
      </c>
      <c r="B16" s="681" t="s">
        <v>44</v>
      </c>
      <c r="C16" s="682" t="s">
        <v>342</v>
      </c>
      <c r="D16" s="752" t="s">
        <v>343</v>
      </c>
      <c r="E16" s="594"/>
      <c r="F16" s="594"/>
      <c r="G16" s="594"/>
      <c r="H16" s="594"/>
      <c r="I16" s="563"/>
    </row>
    <row r="17" spans="1:9" ht="12.75" customHeight="1" x14ac:dyDescent="0.25">
      <c r="A17" s="556"/>
      <c r="B17" s="556"/>
      <c r="C17" s="662"/>
      <c r="D17" s="116" t="s">
        <v>168</v>
      </c>
      <c r="E17" s="116" t="s">
        <v>248</v>
      </c>
      <c r="F17" s="435" t="s">
        <v>344</v>
      </c>
      <c r="G17" s="435" t="s">
        <v>345</v>
      </c>
      <c r="H17" s="435" t="s">
        <v>346</v>
      </c>
      <c r="I17" s="435" t="s">
        <v>347</v>
      </c>
    </row>
    <row r="18" spans="1:9" ht="12.75" customHeight="1" x14ac:dyDescent="0.25">
      <c r="A18" s="556"/>
      <c r="B18" s="556"/>
      <c r="C18" s="662"/>
      <c r="D18" s="105">
        <v>1</v>
      </c>
      <c r="E18" s="103" t="s">
        <v>348</v>
      </c>
      <c r="F18" s="436">
        <v>75.7</v>
      </c>
      <c r="G18" s="436">
        <v>70.400000000000006</v>
      </c>
      <c r="H18" s="437">
        <v>61.9</v>
      </c>
      <c r="I18" s="437">
        <v>46</v>
      </c>
    </row>
    <row r="19" spans="1:9" ht="12.75" customHeight="1" x14ac:dyDescent="0.25">
      <c r="A19" s="556"/>
      <c r="B19" s="556"/>
      <c r="C19" s="662"/>
      <c r="D19" s="105">
        <v>2</v>
      </c>
      <c r="E19" s="254" t="s">
        <v>674</v>
      </c>
      <c r="F19" s="436">
        <v>6.4</v>
      </c>
      <c r="G19" s="436">
        <v>4.0999999999999996</v>
      </c>
      <c r="H19" s="437">
        <v>0.7</v>
      </c>
      <c r="I19" s="437">
        <v>0.6</v>
      </c>
    </row>
    <row r="20" spans="1:9" ht="12.75" customHeight="1" x14ac:dyDescent="0.25">
      <c r="A20" s="556"/>
      <c r="B20" s="556"/>
      <c r="C20" s="662"/>
      <c r="D20" s="105">
        <v>3</v>
      </c>
      <c r="E20" s="254" t="s">
        <v>353</v>
      </c>
      <c r="F20" s="436">
        <v>8.3000000000000007</v>
      </c>
      <c r="G20" s="436">
        <v>7.2</v>
      </c>
      <c r="H20" s="437">
        <v>6.6</v>
      </c>
      <c r="I20" s="437">
        <v>5.9</v>
      </c>
    </row>
    <row r="21" spans="1:9" ht="12.75" customHeight="1" x14ac:dyDescent="0.25">
      <c r="A21" s="556"/>
      <c r="B21" s="556"/>
      <c r="C21" s="662"/>
      <c r="D21" s="105">
        <v>4</v>
      </c>
      <c r="E21" s="254" t="s">
        <v>675</v>
      </c>
      <c r="F21" s="436">
        <v>11.3</v>
      </c>
      <c r="G21" s="436">
        <v>10.9</v>
      </c>
      <c r="H21" s="437">
        <v>8.6999999999999993</v>
      </c>
      <c r="I21" s="437">
        <v>7.7</v>
      </c>
    </row>
    <row r="22" spans="1:9" ht="12.75" customHeight="1" x14ac:dyDescent="0.25">
      <c r="A22" s="556"/>
      <c r="B22" s="556"/>
      <c r="C22" s="662"/>
      <c r="D22" s="105">
        <v>5</v>
      </c>
      <c r="E22" s="254" t="s">
        <v>349</v>
      </c>
      <c r="F22" s="436">
        <v>1.1000000000000001</v>
      </c>
      <c r="G22" s="436">
        <v>0.5</v>
      </c>
      <c r="H22" s="437">
        <v>0.7</v>
      </c>
      <c r="I22" s="437">
        <v>0.4</v>
      </c>
    </row>
    <row r="23" spans="1:9" ht="12.75" customHeight="1" x14ac:dyDescent="0.25">
      <c r="A23" s="556"/>
      <c r="B23" s="556"/>
      <c r="C23" s="662"/>
      <c r="D23" s="105">
        <v>6</v>
      </c>
      <c r="E23" s="254" t="s">
        <v>351</v>
      </c>
      <c r="F23" s="436">
        <v>18.399999999999999</v>
      </c>
      <c r="G23" s="436">
        <v>14.1</v>
      </c>
      <c r="H23" s="437">
        <v>12.4</v>
      </c>
      <c r="I23" s="437">
        <v>10.1</v>
      </c>
    </row>
    <row r="24" spans="1:9" ht="12.75" customHeight="1" x14ac:dyDescent="0.25">
      <c r="A24" s="556"/>
      <c r="B24" s="556"/>
      <c r="C24" s="662"/>
      <c r="D24" s="105">
        <v>7</v>
      </c>
      <c r="E24" s="254" t="s">
        <v>352</v>
      </c>
      <c r="F24" s="436">
        <v>2.2999999999999998</v>
      </c>
      <c r="G24" s="436">
        <v>1.4</v>
      </c>
      <c r="H24" s="437">
        <v>1.4</v>
      </c>
      <c r="I24" s="437">
        <v>1.1000000000000001</v>
      </c>
    </row>
    <row r="25" spans="1:9" ht="12.75" customHeight="1" x14ac:dyDescent="0.25">
      <c r="A25" s="556"/>
      <c r="B25" s="556"/>
      <c r="C25" s="662"/>
      <c r="D25" s="105">
        <v>8</v>
      </c>
      <c r="E25" s="254" t="s">
        <v>354</v>
      </c>
      <c r="F25" s="436">
        <v>0.2</v>
      </c>
      <c r="G25" s="436">
        <v>0.2</v>
      </c>
      <c r="H25" s="437">
        <v>0.2</v>
      </c>
      <c r="I25" s="437">
        <v>0.2</v>
      </c>
    </row>
    <row r="26" spans="1:9" ht="12.75" customHeight="1" x14ac:dyDescent="0.25">
      <c r="A26" s="556"/>
      <c r="B26" s="556"/>
      <c r="C26" s="662"/>
      <c r="D26" s="105">
        <v>9</v>
      </c>
      <c r="E26" s="254" t="s">
        <v>676</v>
      </c>
      <c r="F26" s="436">
        <v>0.3</v>
      </c>
      <c r="G26" s="436">
        <v>0.3</v>
      </c>
      <c r="H26" s="437">
        <v>0.2</v>
      </c>
      <c r="I26" s="437">
        <v>0.2</v>
      </c>
    </row>
    <row r="27" spans="1:9" ht="12.75" customHeight="1" x14ac:dyDescent="0.25">
      <c r="A27" s="556"/>
      <c r="B27" s="556"/>
      <c r="C27" s="662"/>
      <c r="D27" s="105">
        <v>10</v>
      </c>
      <c r="E27" s="254" t="s">
        <v>355</v>
      </c>
      <c r="F27" s="436">
        <v>124</v>
      </c>
      <c r="G27" s="436">
        <v>109.1</v>
      </c>
      <c r="H27" s="437">
        <v>92.8</v>
      </c>
      <c r="I27" s="437">
        <v>72.2</v>
      </c>
    </row>
    <row r="28" spans="1:9" ht="12.75" customHeight="1" x14ac:dyDescent="0.25">
      <c r="A28" s="556"/>
      <c r="B28" s="556"/>
      <c r="C28" s="662"/>
      <c r="D28" s="105">
        <v>11</v>
      </c>
      <c r="E28" s="254" t="s">
        <v>356</v>
      </c>
      <c r="F28" s="436">
        <v>0.6</v>
      </c>
      <c r="G28" s="436">
        <v>0.7</v>
      </c>
      <c r="H28" s="437">
        <v>0.5</v>
      </c>
      <c r="I28" s="437">
        <v>0.3</v>
      </c>
    </row>
    <row r="29" spans="1:9" ht="12.75" customHeight="1" x14ac:dyDescent="0.25">
      <c r="A29" s="556"/>
      <c r="B29" s="556"/>
      <c r="C29" s="662"/>
      <c r="D29" s="105">
        <v>12</v>
      </c>
      <c r="E29" s="254" t="s">
        <v>350</v>
      </c>
      <c r="F29" s="436">
        <v>4.5</v>
      </c>
      <c r="G29" s="436">
        <v>2</v>
      </c>
      <c r="H29" s="437">
        <v>1.1000000000000001</v>
      </c>
      <c r="I29" s="437">
        <v>0.9</v>
      </c>
    </row>
    <row r="30" spans="1:9" s="237" customFormat="1" ht="12.75" customHeight="1" x14ac:dyDescent="0.25">
      <c r="A30" s="559"/>
      <c r="B30" s="559"/>
      <c r="C30" s="750"/>
      <c r="D30" s="105">
        <v>13</v>
      </c>
      <c r="E30" s="254" t="s">
        <v>677</v>
      </c>
      <c r="F30" s="436">
        <v>4.5999999999999996</v>
      </c>
      <c r="G30" s="436">
        <v>1.2</v>
      </c>
      <c r="H30" s="437">
        <v>7.3</v>
      </c>
      <c r="I30" s="437">
        <v>3.8</v>
      </c>
    </row>
    <row r="31" spans="1:9" s="237" customFormat="1" ht="12.75" customHeight="1" x14ac:dyDescent="0.25">
      <c r="A31" s="559"/>
      <c r="B31" s="559"/>
      <c r="C31" s="750"/>
      <c r="D31" s="105">
        <v>14</v>
      </c>
      <c r="E31" s="254" t="s">
        <v>678</v>
      </c>
      <c r="F31" s="436">
        <v>62</v>
      </c>
      <c r="G31" s="436">
        <v>55.7</v>
      </c>
      <c r="H31" s="437">
        <v>63.2</v>
      </c>
      <c r="I31" s="437">
        <v>51.9</v>
      </c>
    </row>
    <row r="32" spans="1:9" ht="12.75" customHeight="1" x14ac:dyDescent="0.25">
      <c r="A32" s="557"/>
      <c r="B32" s="556"/>
      <c r="C32" s="633"/>
      <c r="D32" s="105">
        <v>15</v>
      </c>
      <c r="E32" s="117" t="s">
        <v>357</v>
      </c>
      <c r="F32" s="438">
        <f>F27+F28+F29+F30+F31</f>
        <v>195.7</v>
      </c>
      <c r="G32" s="438">
        <f>G27+G28+G29+G30+G31</f>
        <v>168.7</v>
      </c>
      <c r="H32" s="438">
        <f>H27+H28+H29+H30+H31</f>
        <v>164.89999999999998</v>
      </c>
      <c r="I32" s="438">
        <f>I27+I28+I29+I30+I31</f>
        <v>129.1</v>
      </c>
    </row>
    <row r="33" spans="1:9" ht="12.75" customHeight="1" x14ac:dyDescent="0.25">
      <c r="A33" s="748">
        <v>3</v>
      </c>
      <c r="B33" s="681" t="s">
        <v>45</v>
      </c>
      <c r="C33" s="682" t="s">
        <v>358</v>
      </c>
      <c r="D33" s="752" t="s">
        <v>359</v>
      </c>
      <c r="E33" s="594"/>
      <c r="F33" s="594"/>
      <c r="G33" s="594"/>
      <c r="H33" s="594"/>
      <c r="I33" s="563"/>
    </row>
    <row r="34" spans="1:9" ht="12.75" customHeight="1" x14ac:dyDescent="0.25">
      <c r="A34" s="556"/>
      <c r="B34" s="556"/>
      <c r="C34" s="662"/>
      <c r="D34" s="116" t="s">
        <v>168</v>
      </c>
      <c r="E34" s="116" t="s">
        <v>360</v>
      </c>
      <c r="F34" s="752" t="s">
        <v>361</v>
      </c>
      <c r="G34" s="650"/>
      <c r="H34" s="752" t="s">
        <v>362</v>
      </c>
      <c r="I34" s="650"/>
    </row>
    <row r="35" spans="1:9" ht="12.75" customHeight="1" x14ac:dyDescent="0.25">
      <c r="A35" s="556"/>
      <c r="B35" s="556"/>
      <c r="C35" s="662"/>
      <c r="D35" s="103">
        <v>1</v>
      </c>
      <c r="E35" s="103" t="s">
        <v>272</v>
      </c>
      <c r="F35" s="753">
        <v>16.5</v>
      </c>
      <c r="G35" s="755"/>
      <c r="H35" s="742">
        <f>F35/$F$45</f>
        <v>8.8614393125671334E-2</v>
      </c>
      <c r="I35" s="650"/>
    </row>
    <row r="36" spans="1:9" ht="12.75" customHeight="1" x14ac:dyDescent="0.25">
      <c r="A36" s="556"/>
      <c r="B36" s="556"/>
      <c r="C36" s="662"/>
      <c r="D36" s="103">
        <v>2</v>
      </c>
      <c r="E36" s="103" t="s">
        <v>363</v>
      </c>
      <c r="F36" s="753">
        <v>56.1</v>
      </c>
      <c r="G36" s="754"/>
      <c r="H36" s="742">
        <f t="shared" ref="H36:H45" si="0">F36/$F$45</f>
        <v>0.30128893662728257</v>
      </c>
      <c r="I36" s="650"/>
    </row>
    <row r="37" spans="1:9" ht="12.75" customHeight="1" x14ac:dyDescent="0.25">
      <c r="A37" s="556"/>
      <c r="B37" s="556"/>
      <c r="C37" s="662"/>
      <c r="D37" s="103">
        <v>3</v>
      </c>
      <c r="E37" s="103" t="s">
        <v>364</v>
      </c>
      <c r="F37" s="753">
        <v>17.600000000000001</v>
      </c>
      <c r="G37" s="755"/>
      <c r="H37" s="742">
        <f t="shared" si="0"/>
        <v>9.452201933404944E-2</v>
      </c>
      <c r="I37" s="650"/>
    </row>
    <row r="38" spans="1:9" ht="12.75" customHeight="1" x14ac:dyDescent="0.25">
      <c r="A38" s="556"/>
      <c r="B38" s="556"/>
      <c r="C38" s="662"/>
      <c r="D38" s="103">
        <v>4</v>
      </c>
      <c r="E38" s="103" t="s">
        <v>365</v>
      </c>
      <c r="F38" s="753">
        <v>11.2</v>
      </c>
      <c r="G38" s="755"/>
      <c r="H38" s="742">
        <f t="shared" si="0"/>
        <v>6.0150375939849635E-2</v>
      </c>
      <c r="I38" s="650"/>
    </row>
    <row r="39" spans="1:9" ht="12.75" customHeight="1" x14ac:dyDescent="0.25">
      <c r="A39" s="556"/>
      <c r="B39" s="556"/>
      <c r="C39" s="662"/>
      <c r="D39" s="103">
        <v>5</v>
      </c>
      <c r="E39" s="103" t="s">
        <v>366</v>
      </c>
      <c r="F39" s="745">
        <v>13.7</v>
      </c>
      <c r="G39" s="744"/>
      <c r="H39" s="742">
        <f t="shared" si="0"/>
        <v>7.3576799140708929E-2</v>
      </c>
      <c r="I39" s="650"/>
    </row>
    <row r="40" spans="1:9" ht="12.75" customHeight="1" x14ac:dyDescent="0.25">
      <c r="A40" s="556"/>
      <c r="B40" s="556"/>
      <c r="C40" s="662"/>
      <c r="D40" s="103">
        <v>6</v>
      </c>
      <c r="E40" s="103" t="s">
        <v>367</v>
      </c>
      <c r="F40" s="745">
        <v>6.5</v>
      </c>
      <c r="G40" s="744"/>
      <c r="H40" s="742">
        <f t="shared" si="0"/>
        <v>3.4908700322234164E-2</v>
      </c>
      <c r="I40" s="650"/>
    </row>
    <row r="41" spans="1:9" ht="12.75" customHeight="1" x14ac:dyDescent="0.25">
      <c r="A41" s="556"/>
      <c r="B41" s="556"/>
      <c r="C41" s="662"/>
      <c r="D41" s="103">
        <v>7</v>
      </c>
      <c r="E41" s="103" t="s">
        <v>368</v>
      </c>
      <c r="F41" s="745">
        <v>11.7</v>
      </c>
      <c r="G41" s="744"/>
      <c r="H41" s="742">
        <f t="shared" si="0"/>
        <v>6.2835660580021491E-2</v>
      </c>
      <c r="I41" s="650"/>
    </row>
    <row r="42" spans="1:9" ht="12.75" customHeight="1" x14ac:dyDescent="0.25">
      <c r="A42" s="556"/>
      <c r="B42" s="556"/>
      <c r="C42" s="662"/>
      <c r="D42" s="103">
        <v>8</v>
      </c>
      <c r="E42" s="103" t="s">
        <v>369</v>
      </c>
      <c r="F42" s="745">
        <v>1.7</v>
      </c>
      <c r="G42" s="746"/>
      <c r="H42" s="742">
        <f t="shared" si="0"/>
        <v>9.1299677765843204E-3</v>
      </c>
      <c r="I42" s="650"/>
    </row>
    <row r="43" spans="1:9" ht="12.75" customHeight="1" x14ac:dyDescent="0.25">
      <c r="A43" s="556"/>
      <c r="B43" s="556"/>
      <c r="C43" s="662"/>
      <c r="D43" s="103">
        <v>9</v>
      </c>
      <c r="E43" s="103" t="s">
        <v>370</v>
      </c>
      <c r="F43" s="745">
        <v>4.0999999999999996</v>
      </c>
      <c r="G43" s="744"/>
      <c r="H43" s="742">
        <f t="shared" si="0"/>
        <v>2.2019334049409239E-2</v>
      </c>
      <c r="I43" s="650"/>
    </row>
    <row r="44" spans="1:9" ht="12.75" customHeight="1" x14ac:dyDescent="0.25">
      <c r="A44" s="556"/>
      <c r="B44" s="556"/>
      <c r="C44" s="662"/>
      <c r="D44" s="103">
        <v>10</v>
      </c>
      <c r="E44" s="103" t="s">
        <v>371</v>
      </c>
      <c r="F44" s="745">
        <v>47.1</v>
      </c>
      <c r="G44" s="744"/>
      <c r="H44" s="742">
        <f t="shared" si="0"/>
        <v>0.25295381310418913</v>
      </c>
      <c r="I44" s="650"/>
    </row>
    <row r="45" spans="1:9" ht="12.75" customHeight="1" x14ac:dyDescent="0.25">
      <c r="A45" s="557"/>
      <c r="B45" s="557"/>
      <c r="C45" s="633"/>
      <c r="D45" s="103">
        <v>11</v>
      </c>
      <c r="E45" s="117" t="s">
        <v>372</v>
      </c>
      <c r="F45" s="743">
        <f>SUM(F35:G44)</f>
        <v>186.19999999999996</v>
      </c>
      <c r="G45" s="744"/>
      <c r="H45" s="742">
        <f t="shared" si="0"/>
        <v>1</v>
      </c>
      <c r="I45" s="650"/>
    </row>
  </sheetData>
  <mergeCells count="37">
    <mergeCell ref="F40:G40"/>
    <mergeCell ref="F36:G36"/>
    <mergeCell ref="F35:G35"/>
    <mergeCell ref="F37:G37"/>
    <mergeCell ref="F38:G38"/>
    <mergeCell ref="F39:G39"/>
    <mergeCell ref="A33:A45"/>
    <mergeCell ref="B33:B45"/>
    <mergeCell ref="C33:C45"/>
    <mergeCell ref="D33:I33"/>
    <mergeCell ref="F34:G34"/>
    <mergeCell ref="H34:I34"/>
    <mergeCell ref="H35:I35"/>
    <mergeCell ref="H36:I36"/>
    <mergeCell ref="H37:I37"/>
    <mergeCell ref="H38:I38"/>
    <mergeCell ref="H39:I39"/>
    <mergeCell ref="H40:I40"/>
    <mergeCell ref="H45:I45"/>
    <mergeCell ref="H41:I41"/>
    <mergeCell ref="H42:I42"/>
    <mergeCell ref="H43:I43"/>
    <mergeCell ref="D3:I3"/>
    <mergeCell ref="A4:A15"/>
    <mergeCell ref="B4:B15"/>
    <mergeCell ref="C4:C15"/>
    <mergeCell ref="A16:A32"/>
    <mergeCell ref="B16:B32"/>
    <mergeCell ref="C16:C32"/>
    <mergeCell ref="D4:I4"/>
    <mergeCell ref="D16:I16"/>
    <mergeCell ref="H44:I44"/>
    <mergeCell ref="F45:G45"/>
    <mergeCell ref="F41:G41"/>
    <mergeCell ref="F43:G43"/>
    <mergeCell ref="F44:G44"/>
    <mergeCell ref="F42:G42"/>
  </mergeCells>
  <pageMargins left="0.7" right="0.7" top="0.75" bottom="0.75" header="0" footer="0"/>
  <pageSetup scale="55" fitToHeight="0"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I18"/>
  <sheetViews>
    <sheetView zoomScale="70" zoomScaleNormal="70" workbookViewId="0">
      <selection activeCell="A19" sqref="A19:XFD1048576"/>
    </sheetView>
  </sheetViews>
  <sheetFormatPr defaultColWidth="14.42578125" defaultRowHeight="15" customHeight="1" x14ac:dyDescent="0.25"/>
  <cols>
    <col min="1" max="1" width="3.7109375" customWidth="1"/>
    <col min="2" max="2" width="19.42578125" customWidth="1"/>
    <col min="3" max="3" width="38.85546875" customWidth="1"/>
    <col min="4" max="4" width="8.140625" customWidth="1"/>
    <col min="5" max="5" width="19.140625" bestFit="1" customWidth="1"/>
    <col min="6" max="6" width="27.7109375" customWidth="1"/>
    <col min="7" max="7" width="17.28515625" customWidth="1"/>
    <col min="8" max="8" width="17" customWidth="1"/>
    <col min="9" max="9" width="47.7109375" customWidth="1"/>
  </cols>
  <sheetData>
    <row r="1" spans="1:9" x14ac:dyDescent="0.25">
      <c r="A1" s="56" t="s">
        <v>373</v>
      </c>
      <c r="B1" s="32"/>
      <c r="C1" s="32"/>
      <c r="D1" s="32"/>
      <c r="E1" s="32"/>
      <c r="F1" s="32"/>
      <c r="G1" s="32"/>
      <c r="H1" s="32"/>
      <c r="I1" s="32"/>
    </row>
    <row r="2" spans="1:9" x14ac:dyDescent="0.25">
      <c r="A2" s="56" t="s">
        <v>374</v>
      </c>
      <c r="B2" s="32"/>
      <c r="C2" s="32"/>
      <c r="D2" s="32"/>
      <c r="E2" s="32"/>
      <c r="F2" s="32"/>
      <c r="G2" s="32"/>
      <c r="H2" s="32"/>
      <c r="I2" s="32"/>
    </row>
    <row r="3" spans="1:9" x14ac:dyDescent="0.25">
      <c r="A3" s="140" t="s">
        <v>98</v>
      </c>
      <c r="B3" s="141" t="s">
        <v>176</v>
      </c>
      <c r="C3" s="141" t="s">
        <v>158</v>
      </c>
      <c r="D3" s="759" t="s">
        <v>177</v>
      </c>
      <c r="E3" s="760"/>
      <c r="F3" s="760"/>
      <c r="G3" s="760"/>
      <c r="H3" s="760"/>
      <c r="I3" s="761"/>
    </row>
    <row r="4" spans="1:9" ht="26.25" x14ac:dyDescent="0.25">
      <c r="A4" s="142">
        <v>1</v>
      </c>
      <c r="B4" s="567" t="s">
        <v>375</v>
      </c>
      <c r="C4" s="53" t="s">
        <v>376</v>
      </c>
      <c r="D4" s="762">
        <v>845.1</v>
      </c>
      <c r="E4" s="763"/>
      <c r="F4" s="763"/>
      <c r="G4" s="763"/>
      <c r="H4" s="763"/>
      <c r="I4" s="764"/>
    </row>
    <row r="5" spans="1:9" ht="26.25" x14ac:dyDescent="0.25">
      <c r="A5" s="143">
        <v>2</v>
      </c>
      <c r="B5" s="556"/>
      <c r="C5" s="144" t="s">
        <v>377</v>
      </c>
      <c r="D5" s="762">
        <v>313.94024000000002</v>
      </c>
      <c r="E5" s="763"/>
      <c r="F5" s="763"/>
      <c r="G5" s="763"/>
      <c r="H5" s="763"/>
      <c r="I5" s="764"/>
    </row>
    <row r="6" spans="1:9" x14ac:dyDescent="0.25">
      <c r="A6" s="765">
        <v>3</v>
      </c>
      <c r="B6" s="556"/>
      <c r="C6" s="666" t="s">
        <v>378</v>
      </c>
      <c r="D6" s="145" t="s">
        <v>168</v>
      </c>
      <c r="E6" s="594"/>
      <c r="F6" s="594"/>
      <c r="G6" s="594"/>
      <c r="H6" s="594"/>
      <c r="I6" s="563"/>
    </row>
    <row r="7" spans="1:9" ht="30" customHeight="1" x14ac:dyDescent="0.25">
      <c r="A7" s="575"/>
      <c r="B7" s="556"/>
      <c r="C7" s="638"/>
      <c r="D7" s="85">
        <v>1</v>
      </c>
      <c r="E7" s="771" t="s">
        <v>927</v>
      </c>
      <c r="F7" s="772"/>
      <c r="G7" s="772"/>
      <c r="H7" s="772"/>
      <c r="I7" s="773"/>
    </row>
    <row r="8" spans="1:9" ht="26.25" customHeight="1" x14ac:dyDescent="0.25">
      <c r="A8" s="765">
        <v>4</v>
      </c>
      <c r="B8" s="556"/>
      <c r="C8" s="766" t="s">
        <v>379</v>
      </c>
      <c r="D8" s="145" t="s">
        <v>168</v>
      </c>
      <c r="E8" s="248"/>
      <c r="F8" s="767" t="s">
        <v>100</v>
      </c>
      <c r="G8" s="594"/>
      <c r="H8" s="594"/>
      <c r="I8" s="563"/>
    </row>
    <row r="9" spans="1:9" ht="72.75" customHeight="1" x14ac:dyDescent="0.25">
      <c r="A9" s="575"/>
      <c r="B9" s="556"/>
      <c r="C9" s="638"/>
      <c r="D9" s="85">
        <v>1</v>
      </c>
      <c r="E9" s="276" t="s">
        <v>926</v>
      </c>
      <c r="F9" s="768" t="s">
        <v>924</v>
      </c>
      <c r="G9" s="769"/>
      <c r="H9" s="769"/>
      <c r="I9" s="770"/>
    </row>
    <row r="10" spans="1:9" s="299" customFormat="1" ht="72.75" customHeight="1" x14ac:dyDescent="0.25">
      <c r="A10" s="300"/>
      <c r="B10" s="559"/>
      <c r="C10" s="298"/>
      <c r="D10" s="85">
        <v>2</v>
      </c>
      <c r="E10" s="343" t="s">
        <v>1187</v>
      </c>
      <c r="F10" s="779" t="s">
        <v>924</v>
      </c>
      <c r="G10" s="780"/>
      <c r="H10" s="780"/>
      <c r="I10" s="781"/>
    </row>
    <row r="11" spans="1:9" ht="23.25" customHeight="1" x14ac:dyDescent="0.25">
      <c r="A11" s="765">
        <v>5</v>
      </c>
      <c r="B11" s="556"/>
      <c r="C11" s="766" t="s">
        <v>380</v>
      </c>
      <c r="D11" s="146" t="s">
        <v>168</v>
      </c>
      <c r="E11" s="248"/>
      <c r="F11" s="775" t="s">
        <v>100</v>
      </c>
      <c r="G11" s="594"/>
      <c r="H11" s="594"/>
      <c r="I11" s="563"/>
    </row>
    <row r="12" spans="1:9" ht="27" customHeight="1" x14ac:dyDescent="0.25">
      <c r="A12" s="575"/>
      <c r="B12" s="556"/>
      <c r="C12" s="638"/>
      <c r="D12" s="147">
        <v>1</v>
      </c>
      <c r="E12" s="248" t="s">
        <v>928</v>
      </c>
      <c r="F12" s="776"/>
      <c r="G12" s="777"/>
      <c r="H12" s="777"/>
      <c r="I12" s="778"/>
    </row>
    <row r="13" spans="1:9" ht="53.25" customHeight="1" x14ac:dyDescent="0.25">
      <c r="A13" s="765">
        <v>6</v>
      </c>
      <c r="B13" s="556"/>
      <c r="C13" s="766" t="s">
        <v>381</v>
      </c>
      <c r="D13" s="148" t="s">
        <v>168</v>
      </c>
      <c r="E13" s="149" t="s">
        <v>382</v>
      </c>
      <c r="F13" s="149" t="s">
        <v>383</v>
      </c>
      <c r="G13" s="149" t="s">
        <v>384</v>
      </c>
      <c r="H13" s="149" t="s">
        <v>385</v>
      </c>
      <c r="I13" s="149" t="s">
        <v>386</v>
      </c>
    </row>
    <row r="14" spans="1:9" ht="27.75" customHeight="1" x14ac:dyDescent="0.25">
      <c r="A14" s="575"/>
      <c r="B14" s="556"/>
      <c r="C14" s="638"/>
      <c r="D14" s="150">
        <v>1</v>
      </c>
      <c r="E14" s="499" t="s">
        <v>959</v>
      </c>
      <c r="F14" s="151"/>
      <c r="G14" s="151"/>
      <c r="H14" s="151"/>
      <c r="I14" s="151"/>
    </row>
    <row r="15" spans="1:9" ht="45" customHeight="1" x14ac:dyDescent="0.25">
      <c r="A15" s="765">
        <v>7</v>
      </c>
      <c r="B15" s="556"/>
      <c r="C15" s="774" t="s">
        <v>387</v>
      </c>
      <c r="D15" s="152" t="s">
        <v>168</v>
      </c>
      <c r="E15" s="152" t="s">
        <v>382</v>
      </c>
      <c r="F15" s="152" t="s">
        <v>388</v>
      </c>
      <c r="G15" s="152" t="s">
        <v>384</v>
      </c>
      <c r="H15" s="152" t="s">
        <v>385</v>
      </c>
      <c r="I15" s="152" t="s">
        <v>386</v>
      </c>
    </row>
    <row r="16" spans="1:9" x14ac:dyDescent="0.25">
      <c r="A16" s="575"/>
      <c r="B16" s="556"/>
      <c r="C16" s="556"/>
      <c r="D16" s="153">
        <v>1</v>
      </c>
      <c r="E16" s="515" t="s">
        <v>1424</v>
      </c>
      <c r="F16" s="151"/>
      <c r="G16" s="151"/>
      <c r="H16" s="151"/>
      <c r="I16" s="151"/>
    </row>
    <row r="17" spans="1:9" ht="78" customHeight="1" x14ac:dyDescent="0.25">
      <c r="A17" s="558">
        <v>8</v>
      </c>
      <c r="B17" s="556"/>
      <c r="C17" s="758" t="s">
        <v>925</v>
      </c>
      <c r="D17" s="275"/>
      <c r="E17" s="756"/>
      <c r="F17" s="756"/>
      <c r="G17" s="756"/>
      <c r="H17" s="756"/>
      <c r="I17" s="757"/>
    </row>
    <row r="18" spans="1:9" ht="406.5" customHeight="1" x14ac:dyDescent="0.25">
      <c r="A18" s="557"/>
      <c r="B18" s="557"/>
      <c r="C18" s="633"/>
      <c r="D18" s="272"/>
      <c r="E18" s="273"/>
      <c r="F18" s="273"/>
      <c r="G18" s="273"/>
      <c r="H18" s="273"/>
      <c r="I18" s="274"/>
    </row>
  </sheetData>
  <mergeCells count="24">
    <mergeCell ref="F9:I9"/>
    <mergeCell ref="E7:I7"/>
    <mergeCell ref="A15:A16"/>
    <mergeCell ref="C15:C16"/>
    <mergeCell ref="F11:I11"/>
    <mergeCell ref="F12:I12"/>
    <mergeCell ref="C13:C14"/>
    <mergeCell ref="F10:I10"/>
    <mergeCell ref="E17:I17"/>
    <mergeCell ref="A17:A18"/>
    <mergeCell ref="C17:C18"/>
    <mergeCell ref="D3:I3"/>
    <mergeCell ref="B4:B18"/>
    <mergeCell ref="D4:I4"/>
    <mergeCell ref="D5:I5"/>
    <mergeCell ref="A6:A7"/>
    <mergeCell ref="E6:I6"/>
    <mergeCell ref="A8:A9"/>
    <mergeCell ref="C6:C7"/>
    <mergeCell ref="C8:C9"/>
    <mergeCell ref="A11:A12"/>
    <mergeCell ref="C11:C12"/>
    <mergeCell ref="A13:A14"/>
    <mergeCell ref="F8:I8"/>
  </mergeCells>
  <pageMargins left="0.7" right="0.7" top="0.75" bottom="0.75" header="0" footer="0"/>
  <pageSetup paperSize="9" scale="43" fitToHeight="0"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I91"/>
  <sheetViews>
    <sheetView topLeftCell="E44" workbookViewId="0">
      <selection activeCell="E92" sqref="A92:XFD1048576"/>
    </sheetView>
  </sheetViews>
  <sheetFormatPr defaultColWidth="14.42578125" defaultRowHeight="15" customHeight="1" x14ac:dyDescent="0.25"/>
  <cols>
    <col min="1" max="1" width="9.140625" customWidth="1"/>
    <col min="2" max="2" width="18.140625" customWidth="1"/>
    <col min="3" max="3" width="39.42578125" customWidth="1"/>
    <col min="4" max="4" width="27.42578125" customWidth="1"/>
    <col min="5" max="5" width="18.5703125" customWidth="1"/>
    <col min="6" max="6" width="11.5703125" customWidth="1"/>
    <col min="7" max="7" width="12.7109375" bestFit="1" customWidth="1"/>
    <col min="8" max="8" width="15.42578125" bestFit="1" customWidth="1"/>
    <col min="9" max="9" width="11.28515625" customWidth="1"/>
  </cols>
  <sheetData>
    <row r="1" spans="1:9" x14ac:dyDescent="0.25">
      <c r="A1" s="56" t="s">
        <v>389</v>
      </c>
      <c r="B1" s="32"/>
      <c r="C1" s="32"/>
      <c r="D1" s="32"/>
      <c r="E1" s="32"/>
      <c r="F1" s="32"/>
      <c r="G1" s="32"/>
      <c r="H1" s="32"/>
      <c r="I1" s="32"/>
    </row>
    <row r="2" spans="1:9" x14ac:dyDescent="0.25">
      <c r="A2" s="125" t="s">
        <v>98</v>
      </c>
      <c r="B2" s="126" t="s">
        <v>176</v>
      </c>
      <c r="C2" s="154" t="s">
        <v>158</v>
      </c>
      <c r="D2" s="846" t="s">
        <v>177</v>
      </c>
      <c r="E2" s="563"/>
      <c r="F2" s="32"/>
      <c r="G2" s="32"/>
      <c r="H2" s="32"/>
      <c r="I2" s="32"/>
    </row>
    <row r="3" spans="1:9" ht="138.75" customHeight="1" x14ac:dyDescent="0.25">
      <c r="A3" s="558">
        <v>1</v>
      </c>
      <c r="B3" s="558" t="s">
        <v>53</v>
      </c>
      <c r="C3" s="155" t="s">
        <v>390</v>
      </c>
      <c r="D3" s="834" t="s">
        <v>391</v>
      </c>
      <c r="E3" s="835"/>
      <c r="F3" s="32"/>
      <c r="G3" s="32"/>
      <c r="H3" s="32"/>
      <c r="I3" s="32"/>
    </row>
    <row r="4" spans="1:9" ht="50.25" customHeight="1" x14ac:dyDescent="0.25">
      <c r="A4" s="556"/>
      <c r="B4" s="556"/>
      <c r="C4" s="155" t="s">
        <v>392</v>
      </c>
      <c r="D4" s="836">
        <v>120.861</v>
      </c>
      <c r="E4" s="835"/>
      <c r="F4" s="32"/>
      <c r="G4" s="32"/>
      <c r="H4" s="32"/>
      <c r="I4" s="32"/>
    </row>
    <row r="5" spans="1:9" ht="50.25" customHeight="1" x14ac:dyDescent="0.25">
      <c r="A5" s="556"/>
      <c r="B5" s="556"/>
      <c r="C5" s="155" t="s">
        <v>1045</v>
      </c>
      <c r="D5" s="836">
        <v>507.1</v>
      </c>
      <c r="E5" s="835"/>
      <c r="F5" s="32"/>
      <c r="G5" s="32"/>
      <c r="H5" s="32"/>
      <c r="I5" s="32"/>
    </row>
    <row r="6" spans="1:9" ht="45" customHeight="1" x14ac:dyDescent="0.25">
      <c r="A6" s="556"/>
      <c r="B6" s="556"/>
      <c r="C6" s="837" t="s">
        <v>393</v>
      </c>
      <c r="D6" s="838" t="s">
        <v>1038</v>
      </c>
      <c r="E6" s="839"/>
      <c r="F6" s="32"/>
      <c r="G6" s="32"/>
      <c r="H6" s="32"/>
      <c r="I6" s="32"/>
    </row>
    <row r="7" spans="1:9" x14ac:dyDescent="0.25">
      <c r="A7" s="556"/>
      <c r="B7" s="556"/>
      <c r="C7" s="556"/>
      <c r="D7" s="840"/>
      <c r="E7" s="841"/>
      <c r="F7" s="32"/>
      <c r="G7" s="32"/>
      <c r="H7" s="32"/>
      <c r="I7" s="32"/>
    </row>
    <row r="8" spans="1:9" x14ac:dyDescent="0.25">
      <c r="A8" s="556"/>
      <c r="B8" s="556"/>
      <c r="C8" s="556"/>
      <c r="D8" s="840"/>
      <c r="E8" s="841"/>
      <c r="F8" s="32"/>
      <c r="G8" s="32"/>
      <c r="H8" s="32"/>
      <c r="I8" s="32"/>
    </row>
    <row r="9" spans="1:9" x14ac:dyDescent="0.25">
      <c r="A9" s="556"/>
      <c r="B9" s="556"/>
      <c r="C9" s="556"/>
      <c r="D9" s="840"/>
      <c r="E9" s="841"/>
      <c r="F9" s="32"/>
      <c r="G9" s="32"/>
      <c r="H9" s="32"/>
      <c r="I9" s="32"/>
    </row>
    <row r="10" spans="1:9" x14ac:dyDescent="0.25">
      <c r="A10" s="556"/>
      <c r="B10" s="556"/>
      <c r="C10" s="556"/>
      <c r="D10" s="840"/>
      <c r="E10" s="841"/>
      <c r="F10" s="32"/>
      <c r="G10" s="32"/>
      <c r="H10" s="32"/>
      <c r="I10" s="32"/>
    </row>
    <row r="11" spans="1:9" ht="24" customHeight="1" x14ac:dyDescent="0.25">
      <c r="A11" s="556"/>
      <c r="B11" s="556"/>
      <c r="C11" s="556"/>
      <c r="D11" s="840"/>
      <c r="E11" s="841"/>
      <c r="F11" s="32"/>
      <c r="G11" s="32"/>
      <c r="H11" s="32"/>
      <c r="I11" s="32"/>
    </row>
    <row r="12" spans="1:9" ht="24.75" customHeight="1" x14ac:dyDescent="0.25">
      <c r="A12" s="556"/>
      <c r="B12" s="556"/>
      <c r="C12" s="557"/>
      <c r="D12" s="842"/>
      <c r="E12" s="843"/>
      <c r="F12" s="32"/>
      <c r="G12" s="32"/>
      <c r="H12" s="32"/>
      <c r="I12" s="32"/>
    </row>
    <row r="13" spans="1:9" ht="32.25" customHeight="1" x14ac:dyDescent="0.25">
      <c r="A13" s="556"/>
      <c r="B13" s="556"/>
      <c r="C13" s="105" t="s">
        <v>394</v>
      </c>
      <c r="D13" s="834" t="s">
        <v>1043</v>
      </c>
      <c r="E13" s="835"/>
      <c r="F13" s="32"/>
      <c r="G13" s="32"/>
      <c r="H13" s="32"/>
      <c r="I13" s="32"/>
    </row>
    <row r="14" spans="1:9" x14ac:dyDescent="0.25">
      <c r="A14" s="556"/>
      <c r="B14" s="556"/>
      <c r="C14" s="156" t="s">
        <v>395</v>
      </c>
      <c r="D14" s="836">
        <v>15.5</v>
      </c>
      <c r="E14" s="835"/>
      <c r="F14" s="32"/>
      <c r="G14" s="32"/>
      <c r="H14" s="32"/>
      <c r="I14" s="32"/>
    </row>
    <row r="15" spans="1:9" ht="25.5" x14ac:dyDescent="0.25">
      <c r="A15" s="556"/>
      <c r="B15" s="556"/>
      <c r="C15" s="133" t="s">
        <v>396</v>
      </c>
      <c r="D15" s="844">
        <v>507.1</v>
      </c>
      <c r="E15" s="845"/>
      <c r="F15" s="32"/>
      <c r="G15" s="32"/>
      <c r="H15" s="32"/>
      <c r="I15" s="32"/>
    </row>
    <row r="16" spans="1:9" x14ac:dyDescent="0.25">
      <c r="A16" s="556"/>
      <c r="B16" s="556"/>
      <c r="C16" s="62" t="s">
        <v>397</v>
      </c>
      <c r="D16" s="836">
        <v>300.60000000000002</v>
      </c>
      <c r="E16" s="835"/>
      <c r="F16" s="32"/>
      <c r="G16" s="32"/>
      <c r="H16" s="32"/>
      <c r="I16" s="32"/>
    </row>
    <row r="17" spans="1:9" x14ac:dyDescent="0.25">
      <c r="A17" s="557"/>
      <c r="B17" s="557"/>
      <c r="C17" s="62" t="s">
        <v>398</v>
      </c>
      <c r="D17" s="836">
        <v>206.5</v>
      </c>
      <c r="E17" s="835"/>
      <c r="F17" s="32"/>
      <c r="G17" s="32"/>
      <c r="H17" s="32"/>
      <c r="I17" s="32"/>
    </row>
    <row r="18" spans="1:9" ht="32.25" customHeight="1" x14ac:dyDescent="0.25">
      <c r="A18" s="40">
        <v>2</v>
      </c>
      <c r="B18" s="85" t="s">
        <v>54</v>
      </c>
      <c r="C18" s="75" t="s">
        <v>1141</v>
      </c>
      <c r="D18" s="848" t="s">
        <v>1039</v>
      </c>
      <c r="E18" s="849"/>
      <c r="F18" s="32"/>
      <c r="G18" s="32"/>
      <c r="H18" s="32"/>
      <c r="I18" s="32"/>
    </row>
    <row r="19" spans="1:9" x14ac:dyDescent="0.25">
      <c r="A19" s="558">
        <v>3</v>
      </c>
      <c r="B19" s="850" t="s">
        <v>55</v>
      </c>
      <c r="C19" s="52" t="s">
        <v>399</v>
      </c>
      <c r="D19" s="836" t="s">
        <v>1040</v>
      </c>
      <c r="E19" s="835"/>
      <c r="F19" s="32"/>
      <c r="G19" s="32"/>
      <c r="H19" s="32"/>
      <c r="I19" s="32"/>
    </row>
    <row r="20" spans="1:9" x14ac:dyDescent="0.25">
      <c r="A20" s="556"/>
      <c r="B20" s="556"/>
      <c r="C20" s="52" t="s">
        <v>400</v>
      </c>
      <c r="D20" s="834" t="s">
        <v>1044</v>
      </c>
      <c r="E20" s="835"/>
      <c r="F20" s="32"/>
      <c r="G20" s="32"/>
      <c r="H20" s="32"/>
      <c r="I20" s="32"/>
    </row>
    <row r="21" spans="1:9" ht="15.75" customHeight="1" x14ac:dyDescent="0.25">
      <c r="A21" s="556"/>
      <c r="B21" s="556"/>
      <c r="C21" s="52" t="s">
        <v>401</v>
      </c>
      <c r="D21" s="836">
        <v>1</v>
      </c>
      <c r="E21" s="835"/>
      <c r="F21" s="32"/>
      <c r="G21" s="32"/>
      <c r="H21" s="32"/>
      <c r="I21" s="32"/>
    </row>
    <row r="22" spans="1:9" ht="15.75" customHeight="1" x14ac:dyDescent="0.25">
      <c r="A22" s="557"/>
      <c r="B22" s="557"/>
      <c r="C22" s="52" t="s">
        <v>402</v>
      </c>
      <c r="D22" s="834" t="s">
        <v>1046</v>
      </c>
      <c r="E22" s="835"/>
      <c r="F22" s="32"/>
      <c r="G22" s="32"/>
      <c r="H22" s="32"/>
      <c r="I22" s="32"/>
    </row>
    <row r="23" spans="1:9" ht="15.75" customHeight="1" x14ac:dyDescent="0.25">
      <c r="A23" s="558">
        <v>4</v>
      </c>
      <c r="B23" s="850" t="s">
        <v>56</v>
      </c>
      <c r="C23" s="52" t="s">
        <v>403</v>
      </c>
      <c r="D23" s="836">
        <v>12.656000000000001</v>
      </c>
      <c r="E23" s="835"/>
      <c r="F23" s="32"/>
      <c r="G23" s="32"/>
      <c r="H23" s="32"/>
      <c r="I23" s="32"/>
    </row>
    <row r="24" spans="1:9" ht="15.75" customHeight="1" x14ac:dyDescent="0.25">
      <c r="A24" s="556"/>
      <c r="B24" s="556"/>
      <c r="C24" s="157" t="s">
        <v>404</v>
      </c>
      <c r="D24" s="830">
        <v>8830.1944999999996</v>
      </c>
      <c r="E24" s="831"/>
      <c r="F24" s="32"/>
      <c r="G24" s="32"/>
      <c r="H24" s="32"/>
      <c r="I24" s="32"/>
    </row>
    <row r="25" spans="1:9" ht="15.75" customHeight="1" x14ac:dyDescent="0.25">
      <c r="A25" s="556"/>
      <c r="B25" s="556"/>
      <c r="C25" s="157" t="s">
        <v>397</v>
      </c>
      <c r="D25" s="830">
        <f>D24*0.53</f>
        <v>4680.0030850000003</v>
      </c>
      <c r="E25" s="831"/>
      <c r="F25" s="32"/>
      <c r="G25" s="32"/>
      <c r="H25" s="32"/>
      <c r="I25" s="32"/>
    </row>
    <row r="26" spans="1:9" ht="15.75" customHeight="1" x14ac:dyDescent="0.25">
      <c r="A26" s="557"/>
      <c r="B26" s="557"/>
      <c r="C26" s="157" t="s">
        <v>398</v>
      </c>
      <c r="D26" s="830">
        <f>D24-D25</f>
        <v>4150.1914149999993</v>
      </c>
      <c r="E26" s="831"/>
      <c r="F26" s="32"/>
      <c r="G26" s="32"/>
      <c r="H26" s="32"/>
      <c r="I26" s="32"/>
    </row>
    <row r="27" spans="1:9" ht="15.75" customHeight="1" x14ac:dyDescent="0.25">
      <c r="A27" s="558">
        <v>5</v>
      </c>
      <c r="B27" s="851" t="s">
        <v>57</v>
      </c>
      <c r="C27" s="666" t="s">
        <v>405</v>
      </c>
      <c r="D27" s="833" t="s">
        <v>406</v>
      </c>
      <c r="E27" s="594"/>
      <c r="F27" s="594"/>
      <c r="G27" s="594"/>
      <c r="H27" s="594"/>
      <c r="I27" s="563"/>
    </row>
    <row r="28" spans="1:9" ht="15.75" customHeight="1" x14ac:dyDescent="0.25">
      <c r="A28" s="556"/>
      <c r="B28" s="556"/>
      <c r="C28" s="638"/>
      <c r="D28" s="92" t="s">
        <v>298</v>
      </c>
      <c r="E28" s="292">
        <v>2016</v>
      </c>
      <c r="F28" s="292">
        <v>2017</v>
      </c>
      <c r="G28" s="292">
        <v>2018</v>
      </c>
      <c r="H28" s="292">
        <v>2019</v>
      </c>
      <c r="I28" s="292">
        <v>2020</v>
      </c>
    </row>
    <row r="29" spans="1:9" ht="15.75" customHeight="1" x14ac:dyDescent="0.25">
      <c r="A29" s="556"/>
      <c r="B29" s="556"/>
      <c r="C29" s="832"/>
      <c r="D29" s="291" t="s">
        <v>1140</v>
      </c>
      <c r="E29" s="439">
        <v>56187022</v>
      </c>
      <c r="F29" s="439" t="s">
        <v>1139</v>
      </c>
      <c r="G29" s="439" t="s">
        <v>1138</v>
      </c>
      <c r="H29" s="439">
        <v>56900589</v>
      </c>
      <c r="I29" s="439" t="s">
        <v>1137</v>
      </c>
    </row>
    <row r="30" spans="1:9" ht="15.75" customHeight="1" x14ac:dyDescent="0.25">
      <c r="A30" s="556"/>
      <c r="B30" s="556"/>
      <c r="C30" s="558" t="s">
        <v>407</v>
      </c>
      <c r="D30" s="824" t="s">
        <v>408</v>
      </c>
      <c r="E30" s="825"/>
      <c r="F30" s="825"/>
      <c r="G30" s="825"/>
      <c r="H30" s="825"/>
      <c r="I30" s="826"/>
    </row>
    <row r="31" spans="1:9" ht="23.25" customHeight="1" x14ac:dyDescent="0.25">
      <c r="A31" s="556"/>
      <c r="B31" s="556"/>
      <c r="C31" s="556"/>
      <c r="D31" s="827" t="s">
        <v>409</v>
      </c>
      <c r="E31" s="594"/>
      <c r="F31" s="563"/>
      <c r="G31" s="158" t="s">
        <v>410</v>
      </c>
      <c r="H31" s="158" t="s">
        <v>411</v>
      </c>
      <c r="I31" s="158" t="s">
        <v>412</v>
      </c>
    </row>
    <row r="32" spans="1:9" ht="29.25" customHeight="1" x14ac:dyDescent="0.25">
      <c r="A32" s="556"/>
      <c r="B32" s="556"/>
      <c r="C32" s="556"/>
      <c r="D32" s="798" t="s">
        <v>413</v>
      </c>
      <c r="E32" s="594"/>
      <c r="F32" s="563"/>
      <c r="G32" s="52">
        <v>0</v>
      </c>
      <c r="H32" s="52" t="s">
        <v>565</v>
      </c>
      <c r="I32" s="159"/>
    </row>
    <row r="33" spans="1:9" ht="31.5" customHeight="1" x14ac:dyDescent="0.25">
      <c r="A33" s="556"/>
      <c r="B33" s="556"/>
      <c r="C33" s="556"/>
      <c r="D33" s="828" t="s">
        <v>414</v>
      </c>
      <c r="E33" s="594"/>
      <c r="F33" s="563"/>
      <c r="G33" s="52">
        <v>0</v>
      </c>
      <c r="H33" s="52" t="s">
        <v>565</v>
      </c>
      <c r="I33" s="159"/>
    </row>
    <row r="34" spans="1:9" ht="15.75" customHeight="1" x14ac:dyDescent="0.25">
      <c r="A34" s="556"/>
      <c r="B34" s="556"/>
      <c r="C34" s="556"/>
      <c r="D34" s="798" t="s">
        <v>415</v>
      </c>
      <c r="E34" s="594"/>
      <c r="F34" s="563"/>
      <c r="G34" s="52">
        <v>0</v>
      </c>
      <c r="H34" s="52" t="s">
        <v>565</v>
      </c>
      <c r="I34" s="159"/>
    </row>
    <row r="35" spans="1:9" ht="15.75" customHeight="1" x14ac:dyDescent="0.25">
      <c r="A35" s="556"/>
      <c r="B35" s="556"/>
      <c r="C35" s="556"/>
      <c r="D35" s="798" t="s">
        <v>416</v>
      </c>
      <c r="E35" s="594"/>
      <c r="F35" s="563"/>
      <c r="G35" s="52">
        <v>1</v>
      </c>
      <c r="H35" s="52" t="s">
        <v>929</v>
      </c>
      <c r="I35" s="159"/>
    </row>
    <row r="36" spans="1:9" ht="15.75" customHeight="1" x14ac:dyDescent="0.25">
      <c r="A36" s="556"/>
      <c r="B36" s="556"/>
      <c r="C36" s="556"/>
      <c r="D36" s="798" t="s">
        <v>417</v>
      </c>
      <c r="E36" s="594"/>
      <c r="F36" s="563"/>
      <c r="G36" s="52">
        <v>0</v>
      </c>
      <c r="H36" s="52" t="s">
        <v>565</v>
      </c>
      <c r="I36" s="159"/>
    </row>
    <row r="37" spans="1:9" ht="15.75" customHeight="1" x14ac:dyDescent="0.25">
      <c r="A37" s="556"/>
      <c r="B37" s="556"/>
      <c r="C37" s="556"/>
      <c r="D37" s="798" t="s">
        <v>418</v>
      </c>
      <c r="E37" s="594"/>
      <c r="F37" s="563"/>
      <c r="G37" s="52">
        <v>0</v>
      </c>
      <c r="H37" s="52" t="s">
        <v>565</v>
      </c>
      <c r="I37" s="159"/>
    </row>
    <row r="38" spans="1:9" ht="15.75" customHeight="1" x14ac:dyDescent="0.25">
      <c r="A38" s="556"/>
      <c r="B38" s="556"/>
      <c r="C38" s="556"/>
      <c r="D38" s="798" t="s">
        <v>419</v>
      </c>
      <c r="E38" s="594"/>
      <c r="F38" s="563"/>
      <c r="G38" s="277">
        <v>0</v>
      </c>
      <c r="H38" s="277" t="s">
        <v>565</v>
      </c>
      <c r="I38" s="159"/>
    </row>
    <row r="39" spans="1:9" ht="15.75" customHeight="1" x14ac:dyDescent="0.25">
      <c r="A39" s="556"/>
      <c r="B39" s="556"/>
      <c r="C39" s="556"/>
      <c r="D39" s="798" t="s">
        <v>420</v>
      </c>
      <c r="E39" s="594"/>
      <c r="F39" s="563"/>
      <c r="G39" s="52">
        <v>0</v>
      </c>
      <c r="H39" s="52" t="s">
        <v>565</v>
      </c>
      <c r="I39" s="159"/>
    </row>
    <row r="40" spans="1:9" ht="15.75" customHeight="1" x14ac:dyDescent="0.25">
      <c r="A40" s="557"/>
      <c r="B40" s="556"/>
      <c r="C40" s="557"/>
      <c r="D40" s="798" t="s">
        <v>421</v>
      </c>
      <c r="E40" s="594"/>
      <c r="F40" s="563"/>
      <c r="G40" s="52">
        <v>1</v>
      </c>
      <c r="H40" s="52" t="str">
        <f>H35</f>
        <v>4000 КВт</v>
      </c>
      <c r="I40" s="159"/>
    </row>
    <row r="41" spans="1:9" ht="15.75" customHeight="1" x14ac:dyDescent="0.25">
      <c r="A41" s="558">
        <v>6</v>
      </c>
      <c r="B41" s="556"/>
      <c r="C41" s="561" t="s">
        <v>422</v>
      </c>
      <c r="D41" s="824" t="s">
        <v>423</v>
      </c>
      <c r="E41" s="594"/>
      <c r="F41" s="594"/>
      <c r="G41" s="594"/>
      <c r="H41" s="594"/>
      <c r="I41" s="563"/>
    </row>
    <row r="42" spans="1:9" ht="15.75" customHeight="1" x14ac:dyDescent="0.25">
      <c r="A42" s="556"/>
      <c r="B42" s="556"/>
      <c r="C42" s="556"/>
      <c r="D42" s="827" t="s">
        <v>424</v>
      </c>
      <c r="E42" s="594"/>
      <c r="F42" s="563"/>
      <c r="G42" s="827" t="s">
        <v>425</v>
      </c>
      <c r="H42" s="594"/>
      <c r="I42" s="563"/>
    </row>
    <row r="43" spans="1:9" ht="15.75" customHeight="1" x14ac:dyDescent="0.25">
      <c r="A43" s="556"/>
      <c r="B43" s="556"/>
      <c r="C43" s="556"/>
      <c r="D43" s="808" t="s">
        <v>426</v>
      </c>
      <c r="E43" s="594"/>
      <c r="F43" s="563"/>
      <c r="G43" s="809" t="s">
        <v>1188</v>
      </c>
      <c r="H43" s="810"/>
      <c r="I43" s="811"/>
    </row>
    <row r="44" spans="1:9" ht="15.75" customHeight="1" x14ac:dyDescent="0.25">
      <c r="A44" s="556"/>
      <c r="B44" s="556"/>
      <c r="C44" s="556"/>
      <c r="D44" s="829" t="s">
        <v>427</v>
      </c>
      <c r="E44" s="594"/>
      <c r="F44" s="563"/>
      <c r="G44" s="809" t="s">
        <v>1188</v>
      </c>
      <c r="H44" s="810"/>
      <c r="I44" s="811"/>
    </row>
    <row r="45" spans="1:9" ht="15.75" customHeight="1" x14ac:dyDescent="0.25">
      <c r="A45" s="556"/>
      <c r="B45" s="556"/>
      <c r="C45" s="556"/>
      <c r="D45" s="808" t="s">
        <v>428</v>
      </c>
      <c r="E45" s="594"/>
      <c r="F45" s="563"/>
      <c r="G45" s="809" t="s">
        <v>1188</v>
      </c>
      <c r="H45" s="810"/>
      <c r="I45" s="811"/>
    </row>
    <row r="46" spans="1:9" ht="15.75" customHeight="1" x14ac:dyDescent="0.25">
      <c r="A46" s="557"/>
      <c r="B46" s="556"/>
      <c r="C46" s="557"/>
      <c r="D46" s="808" t="s">
        <v>429</v>
      </c>
      <c r="E46" s="594"/>
      <c r="F46" s="563"/>
      <c r="G46" s="809" t="s">
        <v>1188</v>
      </c>
      <c r="H46" s="810"/>
      <c r="I46" s="811"/>
    </row>
    <row r="47" spans="1:9" ht="25.5" customHeight="1" x14ac:dyDescent="0.25">
      <c r="A47" s="558">
        <v>7</v>
      </c>
      <c r="B47" s="556"/>
      <c r="C47" s="561" t="s">
        <v>430</v>
      </c>
      <c r="D47" s="812" t="s">
        <v>431</v>
      </c>
      <c r="E47" s="594"/>
      <c r="F47" s="563"/>
      <c r="G47" s="813">
        <v>158</v>
      </c>
      <c r="H47" s="814"/>
      <c r="I47" s="650"/>
    </row>
    <row r="48" spans="1:9" ht="30" customHeight="1" x14ac:dyDescent="0.25">
      <c r="A48" s="557"/>
      <c r="B48" s="557"/>
      <c r="C48" s="557"/>
      <c r="D48" s="812" t="s">
        <v>432</v>
      </c>
      <c r="E48" s="594"/>
      <c r="F48" s="563"/>
      <c r="G48" s="847">
        <v>5500</v>
      </c>
      <c r="H48" s="814"/>
      <c r="I48" s="650"/>
    </row>
    <row r="49" spans="1:9" ht="15.75" customHeight="1" x14ac:dyDescent="0.25">
      <c r="A49" s="558">
        <v>8</v>
      </c>
      <c r="B49" s="561" t="s">
        <v>58</v>
      </c>
      <c r="C49" s="791" t="s">
        <v>433</v>
      </c>
      <c r="D49" s="815" t="s">
        <v>1311</v>
      </c>
      <c r="E49" s="816"/>
      <c r="F49" s="816"/>
      <c r="G49" s="816"/>
      <c r="H49" s="816"/>
      <c r="I49" s="817"/>
    </row>
    <row r="50" spans="1:9" ht="15.75" customHeight="1" x14ac:dyDescent="0.25">
      <c r="A50" s="556"/>
      <c r="B50" s="556"/>
      <c r="C50" s="792"/>
      <c r="D50" s="799"/>
      <c r="E50" s="818"/>
      <c r="F50" s="818"/>
      <c r="G50" s="818"/>
      <c r="H50" s="818"/>
      <c r="I50" s="819"/>
    </row>
    <row r="51" spans="1:9" ht="15.75" customHeight="1" x14ac:dyDescent="0.25">
      <c r="A51" s="556"/>
      <c r="B51" s="556"/>
      <c r="C51" s="792"/>
      <c r="D51" s="799"/>
      <c r="E51" s="818"/>
      <c r="F51" s="818"/>
      <c r="G51" s="818"/>
      <c r="H51" s="818"/>
      <c r="I51" s="819"/>
    </row>
    <row r="52" spans="1:9" ht="15.75" customHeight="1" x14ac:dyDescent="0.25">
      <c r="A52" s="556"/>
      <c r="B52" s="556"/>
      <c r="C52" s="792"/>
      <c r="D52" s="799"/>
      <c r="E52" s="818"/>
      <c r="F52" s="818"/>
      <c r="G52" s="818"/>
      <c r="H52" s="818"/>
      <c r="I52" s="819"/>
    </row>
    <row r="53" spans="1:9" ht="15.75" customHeight="1" x14ac:dyDescent="0.25">
      <c r="A53" s="556"/>
      <c r="B53" s="556"/>
      <c r="C53" s="792"/>
      <c r="D53" s="799"/>
      <c r="E53" s="818"/>
      <c r="F53" s="818"/>
      <c r="G53" s="818"/>
      <c r="H53" s="818"/>
      <c r="I53" s="819"/>
    </row>
    <row r="54" spans="1:9" ht="15.75" customHeight="1" x14ac:dyDescent="0.25">
      <c r="A54" s="556"/>
      <c r="B54" s="556"/>
      <c r="C54" s="792"/>
      <c r="D54" s="799"/>
      <c r="E54" s="818"/>
      <c r="F54" s="818"/>
      <c r="G54" s="818"/>
      <c r="H54" s="818"/>
      <c r="I54" s="819"/>
    </row>
    <row r="55" spans="1:9" ht="15.75" customHeight="1" x14ac:dyDescent="0.25">
      <c r="A55" s="556"/>
      <c r="B55" s="556"/>
      <c r="C55" s="792"/>
      <c r="D55" s="799"/>
      <c r="E55" s="818"/>
      <c r="F55" s="818"/>
      <c r="G55" s="818"/>
      <c r="H55" s="818"/>
      <c r="I55" s="819"/>
    </row>
    <row r="56" spans="1:9" ht="15.75" customHeight="1" x14ac:dyDescent="0.25">
      <c r="A56" s="556"/>
      <c r="B56" s="556"/>
      <c r="C56" s="792"/>
      <c r="D56" s="799"/>
      <c r="E56" s="818"/>
      <c r="F56" s="818"/>
      <c r="G56" s="818"/>
      <c r="H56" s="818"/>
      <c r="I56" s="819"/>
    </row>
    <row r="57" spans="1:9" ht="15.75" customHeight="1" x14ac:dyDescent="0.25">
      <c r="A57" s="556"/>
      <c r="B57" s="556"/>
      <c r="C57" s="792"/>
      <c r="D57" s="799"/>
      <c r="E57" s="818"/>
      <c r="F57" s="818"/>
      <c r="G57" s="818"/>
      <c r="H57" s="818"/>
      <c r="I57" s="819"/>
    </row>
    <row r="58" spans="1:9" ht="15.75" customHeight="1" x14ac:dyDescent="0.25">
      <c r="A58" s="556"/>
      <c r="B58" s="556"/>
      <c r="C58" s="792"/>
      <c r="D58" s="799"/>
      <c r="E58" s="818"/>
      <c r="F58" s="818"/>
      <c r="G58" s="818"/>
      <c r="H58" s="818"/>
      <c r="I58" s="819"/>
    </row>
    <row r="59" spans="1:9" ht="15.75" customHeight="1" x14ac:dyDescent="0.25">
      <c r="A59" s="556"/>
      <c r="B59" s="556"/>
      <c r="C59" s="792"/>
      <c r="D59" s="799"/>
      <c r="E59" s="818"/>
      <c r="F59" s="818"/>
      <c r="G59" s="818"/>
      <c r="H59" s="818"/>
      <c r="I59" s="819"/>
    </row>
    <row r="60" spans="1:9" ht="15.75" customHeight="1" x14ac:dyDescent="0.25">
      <c r="A60" s="556"/>
      <c r="B60" s="556"/>
      <c r="C60" s="792"/>
      <c r="D60" s="799"/>
      <c r="E60" s="818"/>
      <c r="F60" s="818"/>
      <c r="G60" s="818"/>
      <c r="H60" s="818"/>
      <c r="I60" s="819"/>
    </row>
    <row r="61" spans="1:9" ht="15.75" customHeight="1" x14ac:dyDescent="0.25">
      <c r="A61" s="556"/>
      <c r="B61" s="556"/>
      <c r="C61" s="792"/>
      <c r="D61" s="799"/>
      <c r="E61" s="818"/>
      <c r="F61" s="818"/>
      <c r="G61" s="818"/>
      <c r="H61" s="818"/>
      <c r="I61" s="819"/>
    </row>
    <row r="62" spans="1:9" ht="15.75" customHeight="1" x14ac:dyDescent="0.25">
      <c r="A62" s="556"/>
      <c r="B62" s="556"/>
      <c r="C62" s="792"/>
      <c r="D62" s="799"/>
      <c r="E62" s="818"/>
      <c r="F62" s="818"/>
      <c r="G62" s="818"/>
      <c r="H62" s="818"/>
      <c r="I62" s="819"/>
    </row>
    <row r="63" spans="1:9" s="413" customFormat="1" ht="15.75" customHeight="1" x14ac:dyDescent="0.25">
      <c r="A63" s="559"/>
      <c r="B63" s="559"/>
      <c r="C63" s="792"/>
      <c r="D63" s="799"/>
      <c r="E63" s="818"/>
      <c r="F63" s="818"/>
      <c r="G63" s="818"/>
      <c r="H63" s="818"/>
      <c r="I63" s="819"/>
    </row>
    <row r="64" spans="1:9" s="413" customFormat="1" ht="72" customHeight="1" x14ac:dyDescent="0.25">
      <c r="A64" s="559"/>
      <c r="B64" s="559"/>
      <c r="C64" s="792"/>
      <c r="D64" s="820"/>
      <c r="E64" s="821"/>
      <c r="F64" s="821"/>
      <c r="G64" s="821"/>
      <c r="H64" s="821"/>
      <c r="I64" s="822"/>
    </row>
    <row r="65" spans="1:9" s="413" customFormat="1" ht="15.75" customHeight="1" x14ac:dyDescent="0.25">
      <c r="A65" s="559"/>
      <c r="B65" s="575"/>
      <c r="C65" s="794" t="s">
        <v>1298</v>
      </c>
      <c r="D65" s="425"/>
      <c r="E65" s="425"/>
      <c r="F65" s="459">
        <v>2020</v>
      </c>
      <c r="G65" s="459">
        <v>2019</v>
      </c>
      <c r="H65" s="459">
        <v>2018</v>
      </c>
      <c r="I65" s="424"/>
    </row>
    <row r="66" spans="1:9" s="413" customFormat="1" ht="15.75" customHeight="1" x14ac:dyDescent="0.25">
      <c r="A66" s="559"/>
      <c r="B66" s="575"/>
      <c r="C66" s="794"/>
      <c r="D66" s="793" t="s">
        <v>1299</v>
      </c>
      <c r="E66" s="425" t="s">
        <v>1300</v>
      </c>
      <c r="F66" s="460">
        <v>29196.799999999999</v>
      </c>
      <c r="G66" s="460">
        <v>35962</v>
      </c>
      <c r="H66" s="460">
        <v>38438</v>
      </c>
      <c r="I66" s="424"/>
    </row>
    <row r="67" spans="1:9" s="413" customFormat="1" ht="15.75" customHeight="1" x14ac:dyDescent="0.25">
      <c r="A67" s="559"/>
      <c r="B67" s="575"/>
      <c r="C67" s="794"/>
      <c r="D67" s="793"/>
      <c r="E67" s="425" t="s">
        <v>1301</v>
      </c>
      <c r="F67" s="460">
        <v>7001.5</v>
      </c>
      <c r="G67" s="460">
        <v>8631</v>
      </c>
      <c r="H67" s="460">
        <v>9217.6</v>
      </c>
      <c r="I67" s="424"/>
    </row>
    <row r="68" spans="1:9" s="413" customFormat="1" ht="15.75" customHeight="1" x14ac:dyDescent="0.25">
      <c r="A68" s="559"/>
      <c r="B68" s="575"/>
      <c r="C68" s="794"/>
      <c r="D68" s="426"/>
      <c r="E68" s="427"/>
      <c r="F68" s="427"/>
      <c r="G68" s="427"/>
      <c r="H68" s="427"/>
      <c r="I68" s="427"/>
    </row>
    <row r="69" spans="1:9" ht="15.75" customHeight="1" x14ac:dyDescent="0.25">
      <c r="A69" s="556"/>
      <c r="B69" s="556"/>
      <c r="C69" s="823" t="s">
        <v>434</v>
      </c>
      <c r="D69" s="799" t="s">
        <v>1312</v>
      </c>
      <c r="E69" s="800"/>
      <c r="F69" s="800"/>
      <c r="G69" s="800"/>
      <c r="H69" s="800"/>
      <c r="I69" s="801"/>
    </row>
    <row r="70" spans="1:9" ht="15.75" customHeight="1" x14ac:dyDescent="0.25">
      <c r="A70" s="556"/>
      <c r="B70" s="556"/>
      <c r="C70" s="556"/>
      <c r="D70" s="802"/>
      <c r="E70" s="803"/>
      <c r="F70" s="803"/>
      <c r="G70" s="803"/>
      <c r="H70" s="803"/>
      <c r="I70" s="804"/>
    </row>
    <row r="71" spans="1:9" ht="15.75" customHeight="1" x14ac:dyDescent="0.25">
      <c r="A71" s="556"/>
      <c r="B71" s="556"/>
      <c r="C71" s="556"/>
      <c r="D71" s="802"/>
      <c r="E71" s="803"/>
      <c r="F71" s="803"/>
      <c r="G71" s="803"/>
      <c r="H71" s="803"/>
      <c r="I71" s="804"/>
    </row>
    <row r="72" spans="1:9" ht="15.75" customHeight="1" x14ac:dyDescent="0.25">
      <c r="A72" s="556"/>
      <c r="B72" s="556"/>
      <c r="C72" s="556"/>
      <c r="D72" s="802"/>
      <c r="E72" s="803"/>
      <c r="F72" s="803"/>
      <c r="G72" s="803"/>
      <c r="H72" s="803"/>
      <c r="I72" s="804"/>
    </row>
    <row r="73" spans="1:9" ht="15.75" customHeight="1" x14ac:dyDescent="0.25">
      <c r="A73" s="556"/>
      <c r="B73" s="556"/>
      <c r="C73" s="556"/>
      <c r="D73" s="802"/>
      <c r="E73" s="803"/>
      <c r="F73" s="803"/>
      <c r="G73" s="803"/>
      <c r="H73" s="803"/>
      <c r="I73" s="804"/>
    </row>
    <row r="74" spans="1:9" ht="15.75" customHeight="1" x14ac:dyDescent="0.25">
      <c r="A74" s="556"/>
      <c r="B74" s="556"/>
      <c r="C74" s="556"/>
      <c r="D74" s="802"/>
      <c r="E74" s="803"/>
      <c r="F74" s="803"/>
      <c r="G74" s="803"/>
      <c r="H74" s="803"/>
      <c r="I74" s="804"/>
    </row>
    <row r="75" spans="1:9" ht="15.75" customHeight="1" x14ac:dyDescent="0.25">
      <c r="A75" s="556"/>
      <c r="B75" s="556"/>
      <c r="C75" s="556"/>
      <c r="D75" s="802"/>
      <c r="E75" s="803"/>
      <c r="F75" s="803"/>
      <c r="G75" s="803"/>
      <c r="H75" s="803"/>
      <c r="I75" s="804"/>
    </row>
    <row r="76" spans="1:9" ht="15.75" customHeight="1" x14ac:dyDescent="0.25">
      <c r="A76" s="556"/>
      <c r="B76" s="556"/>
      <c r="C76" s="556"/>
      <c r="D76" s="802"/>
      <c r="E76" s="803"/>
      <c r="F76" s="803"/>
      <c r="G76" s="803"/>
      <c r="H76" s="803"/>
      <c r="I76" s="804"/>
    </row>
    <row r="77" spans="1:9" ht="15.75" customHeight="1" x14ac:dyDescent="0.25">
      <c r="A77" s="556"/>
      <c r="B77" s="556"/>
      <c r="C77" s="556"/>
      <c r="D77" s="802"/>
      <c r="E77" s="803"/>
      <c r="F77" s="803"/>
      <c r="G77" s="803"/>
      <c r="H77" s="803"/>
      <c r="I77" s="804"/>
    </row>
    <row r="78" spans="1:9" ht="15.75" customHeight="1" x14ac:dyDescent="0.25">
      <c r="A78" s="556"/>
      <c r="B78" s="556"/>
      <c r="C78" s="556"/>
      <c r="D78" s="802"/>
      <c r="E78" s="803"/>
      <c r="F78" s="803"/>
      <c r="G78" s="803"/>
      <c r="H78" s="803"/>
      <c r="I78" s="804"/>
    </row>
    <row r="79" spans="1:9" ht="15.75" customHeight="1" x14ac:dyDescent="0.25">
      <c r="A79" s="556"/>
      <c r="B79" s="556"/>
      <c r="C79" s="556"/>
      <c r="D79" s="802"/>
      <c r="E79" s="803"/>
      <c r="F79" s="803"/>
      <c r="G79" s="803"/>
      <c r="H79" s="803"/>
      <c r="I79" s="804"/>
    </row>
    <row r="80" spans="1:9" ht="15.75" customHeight="1" x14ac:dyDescent="0.25">
      <c r="A80" s="556"/>
      <c r="B80" s="556"/>
      <c r="C80" s="556"/>
      <c r="D80" s="802"/>
      <c r="E80" s="803"/>
      <c r="F80" s="803"/>
      <c r="G80" s="803"/>
      <c r="H80" s="803"/>
      <c r="I80" s="804"/>
    </row>
    <row r="81" spans="1:9" ht="15.75" customHeight="1" x14ac:dyDescent="0.25">
      <c r="A81" s="556"/>
      <c r="B81" s="556"/>
      <c r="C81" s="556"/>
      <c r="D81" s="802"/>
      <c r="E81" s="803"/>
      <c r="F81" s="803"/>
      <c r="G81" s="803"/>
      <c r="H81" s="803"/>
      <c r="I81" s="804"/>
    </row>
    <row r="82" spans="1:9" ht="15.75" customHeight="1" x14ac:dyDescent="0.25">
      <c r="A82" s="556"/>
      <c r="B82" s="556"/>
      <c r="C82" s="556"/>
      <c r="D82" s="802"/>
      <c r="E82" s="803"/>
      <c r="F82" s="803"/>
      <c r="G82" s="803"/>
      <c r="H82" s="803"/>
      <c r="I82" s="804"/>
    </row>
    <row r="83" spans="1:9" ht="15.75" customHeight="1" x14ac:dyDescent="0.25">
      <c r="A83" s="556"/>
      <c r="B83" s="556"/>
      <c r="C83" s="557"/>
      <c r="D83" s="805"/>
      <c r="E83" s="800"/>
      <c r="F83" s="806"/>
      <c r="G83" s="806"/>
      <c r="H83" s="806"/>
      <c r="I83" s="807"/>
    </row>
    <row r="84" spans="1:9" s="339" customFormat="1" ht="15.75" customHeight="1" x14ac:dyDescent="0.25">
      <c r="A84" s="559"/>
      <c r="B84" s="559"/>
      <c r="C84" s="795" t="s">
        <v>435</v>
      </c>
      <c r="D84" s="782" t="s">
        <v>1414</v>
      </c>
      <c r="E84" s="782" t="s">
        <v>1415</v>
      </c>
      <c r="F84" s="344"/>
      <c r="G84" s="344"/>
      <c r="H84" s="344"/>
      <c r="I84" s="344"/>
    </row>
    <row r="85" spans="1:9" s="339" customFormat="1" ht="15.75" customHeight="1" x14ac:dyDescent="0.25">
      <c r="A85" s="559"/>
      <c r="B85" s="559"/>
      <c r="C85" s="796"/>
      <c r="D85" s="782"/>
      <c r="E85" s="782"/>
      <c r="F85" s="344"/>
      <c r="G85" s="344"/>
      <c r="H85" s="344"/>
      <c r="I85" s="344"/>
    </row>
    <row r="86" spans="1:9" ht="35.25" customHeight="1" x14ac:dyDescent="0.25">
      <c r="A86" s="556"/>
      <c r="B86" s="556"/>
      <c r="C86" s="797"/>
      <c r="D86" s="345"/>
      <c r="E86" s="346"/>
      <c r="F86" s="32"/>
      <c r="G86" s="32"/>
      <c r="H86" s="32"/>
      <c r="I86" s="32"/>
    </row>
    <row r="87" spans="1:9" ht="15.75" customHeight="1" x14ac:dyDescent="0.25">
      <c r="A87" s="559"/>
      <c r="B87" s="559"/>
      <c r="C87" s="428" t="s">
        <v>436</v>
      </c>
      <c r="D87" s="432" t="s">
        <v>930</v>
      </c>
      <c r="E87" s="263"/>
      <c r="F87" s="263"/>
      <c r="G87" s="263"/>
      <c r="H87" s="263"/>
      <c r="I87" s="263"/>
    </row>
    <row r="88" spans="1:9" ht="123.75" customHeight="1" x14ac:dyDescent="0.25">
      <c r="A88" s="429"/>
      <c r="B88" s="429"/>
      <c r="C88" s="430" t="s">
        <v>1313</v>
      </c>
      <c r="D88" s="783" t="s">
        <v>1302</v>
      </c>
      <c r="E88" s="783"/>
      <c r="F88" s="783"/>
      <c r="G88" s="783"/>
      <c r="H88" s="784"/>
      <c r="I88" s="784"/>
    </row>
    <row r="89" spans="1:9" ht="34.5" customHeight="1" x14ac:dyDescent="0.25">
      <c r="A89" s="788"/>
      <c r="B89" s="788"/>
      <c r="C89" s="785" t="s">
        <v>1303</v>
      </c>
      <c r="D89" s="431"/>
      <c r="E89" s="458"/>
      <c r="F89" s="459">
        <v>2020</v>
      </c>
      <c r="G89" s="459">
        <v>2019</v>
      </c>
    </row>
    <row r="90" spans="1:9" ht="15.75" customHeight="1" x14ac:dyDescent="0.25">
      <c r="A90" s="788"/>
      <c r="B90" s="788"/>
      <c r="C90" s="786"/>
      <c r="D90" s="789" t="s">
        <v>1304</v>
      </c>
      <c r="E90" s="458" t="s">
        <v>1300</v>
      </c>
      <c r="F90" s="458">
        <v>27.9</v>
      </c>
      <c r="G90" s="458">
        <v>38.5</v>
      </c>
    </row>
    <row r="91" spans="1:9" ht="15.75" customHeight="1" x14ac:dyDescent="0.25">
      <c r="A91" s="788"/>
      <c r="B91" s="788"/>
      <c r="C91" s="787"/>
      <c r="D91" s="790"/>
      <c r="E91" s="458" t="s">
        <v>1301</v>
      </c>
      <c r="F91" s="458">
        <v>2.9</v>
      </c>
      <c r="G91" s="458">
        <v>4</v>
      </c>
    </row>
  </sheetData>
  <mergeCells count="77">
    <mergeCell ref="A47:A48"/>
    <mergeCell ref="A49:A87"/>
    <mergeCell ref="B49:B87"/>
    <mergeCell ref="A19:A22"/>
    <mergeCell ref="B19:B22"/>
    <mergeCell ref="A23:A26"/>
    <mergeCell ref="B23:B26"/>
    <mergeCell ref="A27:A40"/>
    <mergeCell ref="B27:B48"/>
    <mergeCell ref="A41:A46"/>
    <mergeCell ref="D2:E2"/>
    <mergeCell ref="G43:I43"/>
    <mergeCell ref="D48:F48"/>
    <mergeCell ref="G48:I48"/>
    <mergeCell ref="D38:F38"/>
    <mergeCell ref="D39:F39"/>
    <mergeCell ref="D40:F40"/>
    <mergeCell ref="D41:I41"/>
    <mergeCell ref="D42:F42"/>
    <mergeCell ref="G42:I42"/>
    <mergeCell ref="D18:E18"/>
    <mergeCell ref="D19:E19"/>
    <mergeCell ref="D20:E20"/>
    <mergeCell ref="D21:E21"/>
    <mergeCell ref="D22:E22"/>
    <mergeCell ref="D23:E23"/>
    <mergeCell ref="A3:A17"/>
    <mergeCell ref="B3:B17"/>
    <mergeCell ref="D3:E3"/>
    <mergeCell ref="D4:E4"/>
    <mergeCell ref="D5:E5"/>
    <mergeCell ref="C6:C12"/>
    <mergeCell ref="D16:E16"/>
    <mergeCell ref="D17:E17"/>
    <mergeCell ref="D6:E12"/>
    <mergeCell ref="D13:E13"/>
    <mergeCell ref="D14:E14"/>
    <mergeCell ref="D15:E15"/>
    <mergeCell ref="D24:E24"/>
    <mergeCell ref="D25:E25"/>
    <mergeCell ref="D26:E26"/>
    <mergeCell ref="C27:C29"/>
    <mergeCell ref="D27:I27"/>
    <mergeCell ref="C30:C40"/>
    <mergeCell ref="C41:C46"/>
    <mergeCell ref="C47:C48"/>
    <mergeCell ref="C69:C83"/>
    <mergeCell ref="G44:I44"/>
    <mergeCell ref="G45:I45"/>
    <mergeCell ref="D30:I30"/>
    <mergeCell ref="D31:F31"/>
    <mergeCell ref="D32:F32"/>
    <mergeCell ref="D33:F33"/>
    <mergeCell ref="D34:F34"/>
    <mergeCell ref="D43:F43"/>
    <mergeCell ref="D44:F44"/>
    <mergeCell ref="D45:F45"/>
    <mergeCell ref="D35:F35"/>
    <mergeCell ref="D36:F36"/>
    <mergeCell ref="D37:F37"/>
    <mergeCell ref="D69:I83"/>
    <mergeCell ref="D46:F46"/>
    <mergeCell ref="G46:I46"/>
    <mergeCell ref="D47:F47"/>
    <mergeCell ref="G47:I47"/>
    <mergeCell ref="D49:I64"/>
    <mergeCell ref="C49:C64"/>
    <mergeCell ref="D66:D67"/>
    <mergeCell ref="C65:C68"/>
    <mergeCell ref="D84:D85"/>
    <mergeCell ref="C84:C86"/>
    <mergeCell ref="E84:E85"/>
    <mergeCell ref="D88:I88"/>
    <mergeCell ref="C89:C91"/>
    <mergeCell ref="B89:B91"/>
    <mergeCell ref="A89:A91"/>
    <mergeCell ref="D90:D91"/>
  </mergeCells>
  <pageMargins left="0.7" right="0.7" top="0.75" bottom="0.75" header="0" footer="0"/>
  <pageSetup scale="5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N23"/>
  <sheetViews>
    <sheetView workbookViewId="0">
      <selection activeCell="B9" sqref="B9:B13"/>
    </sheetView>
  </sheetViews>
  <sheetFormatPr defaultColWidth="14.42578125" defaultRowHeight="15" customHeight="1" x14ac:dyDescent="0.25"/>
  <cols>
    <col min="1" max="1" width="3.42578125" customWidth="1"/>
    <col min="2" max="2" width="23.28515625" customWidth="1"/>
    <col min="3" max="3" width="26.42578125" customWidth="1"/>
    <col min="4" max="4" width="9.140625" customWidth="1"/>
    <col min="5" max="5" width="17.42578125" customWidth="1"/>
    <col min="6" max="6" width="9.140625" customWidth="1"/>
    <col min="7" max="7" width="9.28515625" customWidth="1"/>
    <col min="8" max="8" width="9.140625" customWidth="1"/>
    <col min="9" max="9" width="13.42578125" customWidth="1"/>
    <col min="10" max="10" width="9.140625" customWidth="1"/>
    <col min="11" max="11" width="12.28515625" customWidth="1"/>
    <col min="12" max="12" width="20.140625" customWidth="1"/>
    <col min="13" max="13" width="19.42578125" customWidth="1"/>
    <col min="14" max="14" width="24.28515625" customWidth="1"/>
  </cols>
  <sheetData>
    <row r="1" spans="1:14" x14ac:dyDescent="0.25">
      <c r="A1" s="34" t="s">
        <v>437</v>
      </c>
      <c r="B1" s="55"/>
      <c r="C1" s="55"/>
      <c r="D1" s="55"/>
      <c r="E1" s="55"/>
      <c r="F1" s="55"/>
      <c r="G1" s="55"/>
      <c r="H1" s="55"/>
      <c r="I1" s="55"/>
      <c r="J1" s="55"/>
      <c r="K1" s="55"/>
      <c r="L1" s="55"/>
      <c r="M1" s="55"/>
      <c r="N1" s="55"/>
    </row>
    <row r="2" spans="1:14" x14ac:dyDescent="0.25">
      <c r="A2" s="100" t="s">
        <v>98</v>
      </c>
      <c r="B2" s="101" t="s">
        <v>176</v>
      </c>
      <c r="C2" s="160" t="s">
        <v>158</v>
      </c>
      <c r="D2" s="747" t="s">
        <v>177</v>
      </c>
      <c r="E2" s="594"/>
      <c r="F2" s="594"/>
      <c r="G2" s="594"/>
      <c r="H2" s="594"/>
      <c r="I2" s="594"/>
      <c r="J2" s="594"/>
      <c r="K2" s="594"/>
      <c r="L2" s="594"/>
      <c r="M2" s="594"/>
      <c r="N2" s="563"/>
    </row>
    <row r="3" spans="1:14" ht="100.5" customHeight="1" x14ac:dyDescent="0.25">
      <c r="A3" s="113">
        <v>1</v>
      </c>
      <c r="B3" s="48" t="s">
        <v>60</v>
      </c>
      <c r="C3" s="161" t="s">
        <v>438</v>
      </c>
      <c r="D3" s="855" t="s">
        <v>1495</v>
      </c>
      <c r="E3" s="856"/>
      <c r="F3" s="856"/>
      <c r="G3" s="856"/>
      <c r="H3" s="856"/>
      <c r="I3" s="856"/>
      <c r="J3" s="856"/>
      <c r="K3" s="856"/>
      <c r="L3" s="856"/>
      <c r="M3" s="856"/>
      <c r="N3" s="853"/>
    </row>
    <row r="4" spans="1:14" ht="51.75" customHeight="1" x14ac:dyDescent="0.25">
      <c r="A4" s="651">
        <v>2</v>
      </c>
      <c r="B4" s="567" t="s">
        <v>61</v>
      </c>
      <c r="C4" s="567"/>
      <c r="D4" s="865" t="s">
        <v>439</v>
      </c>
      <c r="E4" s="563"/>
      <c r="F4" s="865" t="s">
        <v>440</v>
      </c>
      <c r="G4" s="563"/>
      <c r="H4" s="747" t="s">
        <v>441</v>
      </c>
      <c r="I4" s="622"/>
      <c r="J4" s="865" t="s">
        <v>442</v>
      </c>
      <c r="K4" s="563"/>
      <c r="L4" s="110" t="s">
        <v>443</v>
      </c>
      <c r="M4" s="110" t="s">
        <v>444</v>
      </c>
      <c r="N4" s="110" t="s">
        <v>445</v>
      </c>
    </row>
    <row r="5" spans="1:14" ht="32.25" customHeight="1" x14ac:dyDescent="0.25">
      <c r="A5" s="556"/>
      <c r="B5" s="556"/>
      <c r="C5" s="556"/>
      <c r="D5" s="866" t="s">
        <v>446</v>
      </c>
      <c r="E5" s="563"/>
      <c r="F5" s="866">
        <f>L5+M5</f>
        <v>6258</v>
      </c>
      <c r="G5" s="650"/>
      <c r="H5" s="577" t="s">
        <v>1257</v>
      </c>
      <c r="I5" s="622"/>
      <c r="J5" s="857" t="s">
        <v>1491</v>
      </c>
      <c r="K5" s="650"/>
      <c r="L5" s="35">
        <f>L6+L7</f>
        <v>5058</v>
      </c>
      <c r="M5" s="35">
        <v>1200</v>
      </c>
      <c r="N5" s="75"/>
    </row>
    <row r="6" spans="1:14" ht="30" customHeight="1" x14ac:dyDescent="0.25">
      <c r="A6" s="556"/>
      <c r="B6" s="556"/>
      <c r="C6" s="556"/>
      <c r="D6" s="866" t="s">
        <v>447</v>
      </c>
      <c r="E6" s="563"/>
      <c r="F6" s="866">
        <f>L6+M6</f>
        <v>6102</v>
      </c>
      <c r="G6" s="650"/>
      <c r="H6" s="577" t="s">
        <v>1257</v>
      </c>
      <c r="I6" s="622"/>
      <c r="J6" s="857" t="s">
        <v>1412</v>
      </c>
      <c r="K6" s="650"/>
      <c r="L6" s="35">
        <v>4902</v>
      </c>
      <c r="M6" s="35">
        <v>1200</v>
      </c>
      <c r="N6" s="75"/>
    </row>
    <row r="7" spans="1:14" ht="31.5" customHeight="1" x14ac:dyDescent="0.25">
      <c r="A7" s="556"/>
      <c r="B7" s="556"/>
      <c r="C7" s="556"/>
      <c r="D7" s="866" t="s">
        <v>448</v>
      </c>
      <c r="E7" s="563"/>
      <c r="F7" s="866">
        <f>L7+M7</f>
        <v>156</v>
      </c>
      <c r="G7" s="650"/>
      <c r="H7" s="577" t="s">
        <v>1257</v>
      </c>
      <c r="I7" s="622"/>
      <c r="J7" s="857" t="s">
        <v>1492</v>
      </c>
      <c r="K7" s="650"/>
      <c r="L7" s="35">
        <v>156</v>
      </c>
      <c r="M7" s="35">
        <v>0</v>
      </c>
      <c r="N7" s="75"/>
    </row>
    <row r="8" spans="1:14" s="354" customFormat="1" ht="22.5" customHeight="1" x14ac:dyDescent="0.25">
      <c r="A8" s="353"/>
      <c r="B8" s="353"/>
      <c r="C8" s="353"/>
      <c r="D8" s="852" t="s">
        <v>1256</v>
      </c>
      <c r="E8" s="853"/>
      <c r="F8" s="852">
        <v>1</v>
      </c>
      <c r="G8" s="854"/>
      <c r="H8" s="577" t="s">
        <v>1257</v>
      </c>
      <c r="I8" s="622"/>
      <c r="J8" s="857">
        <v>3050</v>
      </c>
      <c r="K8" s="650"/>
      <c r="L8" s="35">
        <v>1</v>
      </c>
      <c r="M8" s="35">
        <v>0</v>
      </c>
      <c r="N8" s="75"/>
    </row>
    <row r="9" spans="1:14" ht="66" customHeight="1" x14ac:dyDescent="0.25">
      <c r="A9" s="651">
        <v>3</v>
      </c>
      <c r="B9" s="567" t="s">
        <v>62</v>
      </c>
      <c r="C9" s="567" t="s">
        <v>449</v>
      </c>
      <c r="D9" s="865" t="s">
        <v>450</v>
      </c>
      <c r="E9" s="563"/>
      <c r="F9" s="865" t="s">
        <v>440</v>
      </c>
      <c r="G9" s="563"/>
      <c r="H9" s="747" t="s">
        <v>441</v>
      </c>
      <c r="I9" s="563"/>
      <c r="J9" s="872" t="s">
        <v>442</v>
      </c>
      <c r="K9" s="778"/>
      <c r="L9" s="110" t="s">
        <v>451</v>
      </c>
      <c r="M9" s="110" t="s">
        <v>452</v>
      </c>
      <c r="N9" s="110" t="s">
        <v>445</v>
      </c>
    </row>
    <row r="10" spans="1:14" ht="37.5" customHeight="1" x14ac:dyDescent="0.25">
      <c r="A10" s="556"/>
      <c r="B10" s="556"/>
      <c r="C10" s="556"/>
      <c r="D10" s="861" t="s">
        <v>1476</v>
      </c>
      <c r="E10" s="563"/>
      <c r="F10" s="861">
        <v>37</v>
      </c>
      <c r="G10" s="563"/>
      <c r="H10" s="861" t="s">
        <v>1477</v>
      </c>
      <c r="I10" s="563"/>
      <c r="J10" s="857">
        <v>8100</v>
      </c>
      <c r="K10" s="650"/>
      <c r="L10" s="530">
        <v>0</v>
      </c>
      <c r="M10" s="530">
        <v>37</v>
      </c>
      <c r="N10" s="530">
        <v>0</v>
      </c>
    </row>
    <row r="11" spans="1:14" ht="25.5" customHeight="1" x14ac:dyDescent="0.25">
      <c r="A11" s="556"/>
      <c r="B11" s="556"/>
      <c r="C11" s="556"/>
      <c r="D11" s="861" t="s">
        <v>1478</v>
      </c>
      <c r="E11" s="563"/>
      <c r="F11" s="861">
        <v>141</v>
      </c>
      <c r="G11" s="563"/>
      <c r="H11" s="861" t="s">
        <v>1477</v>
      </c>
      <c r="I11" s="563"/>
      <c r="J11" s="857">
        <v>8100</v>
      </c>
      <c r="K11" s="650"/>
      <c r="L11" s="530">
        <v>1</v>
      </c>
      <c r="M11" s="530">
        <v>140</v>
      </c>
      <c r="N11" s="530">
        <v>1</v>
      </c>
    </row>
    <row r="12" spans="1:14" x14ac:dyDescent="0.25">
      <c r="A12" s="556"/>
      <c r="B12" s="556"/>
      <c r="C12" s="556"/>
      <c r="D12" s="863"/>
      <c r="E12" s="563"/>
      <c r="F12" s="864"/>
      <c r="G12" s="563"/>
      <c r="H12" s="862"/>
      <c r="I12" s="563"/>
      <c r="J12" s="870"/>
      <c r="K12" s="563"/>
      <c r="L12" s="162"/>
      <c r="M12" s="162"/>
      <c r="N12" s="162"/>
    </row>
    <row r="13" spans="1:14" x14ac:dyDescent="0.25">
      <c r="A13" s="556"/>
      <c r="B13" s="556"/>
      <c r="C13" s="556"/>
      <c r="D13" s="863"/>
      <c r="E13" s="563"/>
      <c r="F13" s="864"/>
      <c r="G13" s="563"/>
      <c r="H13" s="862"/>
      <c r="I13" s="563"/>
      <c r="J13" s="870"/>
      <c r="K13" s="563"/>
      <c r="L13" s="162"/>
      <c r="M13" s="162"/>
      <c r="N13" s="162"/>
    </row>
    <row r="14" spans="1:14" ht="15.75" customHeight="1" x14ac:dyDescent="0.25">
      <c r="A14" s="651">
        <v>4</v>
      </c>
      <c r="B14" s="567" t="s">
        <v>63</v>
      </c>
      <c r="C14" s="567" t="s">
        <v>453</v>
      </c>
      <c r="D14" s="860" t="s">
        <v>454</v>
      </c>
      <c r="E14" s="594"/>
      <c r="F14" s="594"/>
      <c r="G14" s="594"/>
      <c r="H14" s="594"/>
      <c r="I14" s="563"/>
      <c r="J14" s="860">
        <v>2020</v>
      </c>
      <c r="K14" s="563"/>
      <c r="L14" s="163">
        <v>2019</v>
      </c>
      <c r="M14" s="163">
        <v>2018</v>
      </c>
      <c r="N14" s="163">
        <v>2017</v>
      </c>
    </row>
    <row r="15" spans="1:14" ht="15.75" customHeight="1" x14ac:dyDescent="0.25">
      <c r="A15" s="556"/>
      <c r="B15" s="556"/>
      <c r="C15" s="556"/>
      <c r="D15" s="858" t="s">
        <v>455</v>
      </c>
      <c r="E15" s="594"/>
      <c r="F15" s="594"/>
      <c r="G15" s="594"/>
      <c r="H15" s="594"/>
      <c r="I15" s="563"/>
      <c r="J15" s="869">
        <f>L5</f>
        <v>5058</v>
      </c>
      <c r="K15" s="650"/>
      <c r="L15" s="461">
        <v>5094</v>
      </c>
      <c r="M15" s="461">
        <v>5156</v>
      </c>
      <c r="N15" s="461">
        <v>5206</v>
      </c>
    </row>
    <row r="16" spans="1:14" ht="15.75" customHeight="1" x14ac:dyDescent="0.25">
      <c r="A16" s="556"/>
      <c r="B16" s="556"/>
      <c r="C16" s="556"/>
      <c r="D16" s="858" t="s">
        <v>456</v>
      </c>
      <c r="E16" s="594"/>
      <c r="F16" s="594"/>
      <c r="G16" s="594"/>
      <c r="H16" s="594"/>
      <c r="I16" s="563"/>
      <c r="J16" s="870"/>
      <c r="K16" s="563"/>
      <c r="L16" s="164"/>
      <c r="M16" s="164"/>
      <c r="N16" s="164"/>
    </row>
    <row r="17" spans="1:14" ht="15.75" customHeight="1" x14ac:dyDescent="0.25">
      <c r="A17" s="556"/>
      <c r="B17" s="556"/>
      <c r="C17" s="556"/>
      <c r="D17" s="858" t="s">
        <v>457</v>
      </c>
      <c r="E17" s="594"/>
      <c r="F17" s="594"/>
      <c r="G17" s="594"/>
      <c r="H17" s="594"/>
      <c r="I17" s="563"/>
      <c r="J17" s="869">
        <f>L6</f>
        <v>4902</v>
      </c>
      <c r="K17" s="650"/>
      <c r="L17" s="461">
        <v>4938</v>
      </c>
      <c r="M17" s="461">
        <v>4999</v>
      </c>
      <c r="N17" s="461">
        <v>5049</v>
      </c>
    </row>
    <row r="18" spans="1:14" ht="15.75" customHeight="1" x14ac:dyDescent="0.25">
      <c r="A18" s="556"/>
      <c r="B18" s="556"/>
      <c r="C18" s="556"/>
      <c r="D18" s="858" t="s">
        <v>458</v>
      </c>
      <c r="E18" s="594"/>
      <c r="F18" s="594"/>
      <c r="G18" s="594"/>
      <c r="H18" s="594"/>
      <c r="I18" s="563"/>
      <c r="J18" s="869">
        <f>L7</f>
        <v>156</v>
      </c>
      <c r="K18" s="650"/>
      <c r="L18" s="462">
        <v>156</v>
      </c>
      <c r="M18" s="462">
        <v>157</v>
      </c>
      <c r="N18" s="462">
        <v>157</v>
      </c>
    </row>
    <row r="19" spans="1:14" ht="15.75" customHeight="1" x14ac:dyDescent="0.25">
      <c r="A19" s="556"/>
      <c r="B19" s="556"/>
      <c r="C19" s="556"/>
      <c r="D19" s="858" t="s">
        <v>459</v>
      </c>
      <c r="E19" s="594"/>
      <c r="F19" s="594"/>
      <c r="G19" s="594"/>
      <c r="H19" s="594"/>
      <c r="I19" s="563"/>
      <c r="J19" s="871"/>
      <c r="K19" s="757"/>
      <c r="L19" s="463"/>
      <c r="M19" s="463"/>
      <c r="N19" s="463"/>
    </row>
    <row r="20" spans="1:14" ht="15.75" customHeight="1" x14ac:dyDescent="0.25">
      <c r="A20" s="556"/>
      <c r="B20" s="556"/>
      <c r="C20" s="556"/>
      <c r="D20" s="858" t="s">
        <v>460</v>
      </c>
      <c r="E20" s="594"/>
      <c r="F20" s="594"/>
      <c r="G20" s="594"/>
      <c r="H20" s="594"/>
      <c r="I20" s="859"/>
      <c r="J20" s="867">
        <v>0.62890470541716093</v>
      </c>
      <c r="K20" s="868"/>
      <c r="L20" s="377">
        <v>0.62446014919513149</v>
      </c>
      <c r="M20" s="377">
        <v>0.62446014919513149</v>
      </c>
      <c r="N20" s="377">
        <v>0.62446014919513149</v>
      </c>
    </row>
    <row r="21" spans="1:14" ht="15.75" customHeight="1" x14ac:dyDescent="0.25">
      <c r="A21" s="556"/>
      <c r="B21" s="556"/>
      <c r="C21" s="556"/>
      <c r="D21" s="858" t="s">
        <v>461</v>
      </c>
      <c r="E21" s="594"/>
      <c r="F21" s="594"/>
      <c r="G21" s="594"/>
      <c r="H21" s="594"/>
      <c r="I21" s="859"/>
      <c r="J21" s="867"/>
      <c r="K21" s="868"/>
      <c r="L21" s="377"/>
      <c r="M21" s="377"/>
      <c r="N21" s="377"/>
    </row>
    <row r="22" spans="1:14" ht="15.75" customHeight="1" x14ac:dyDescent="0.25">
      <c r="A22" s="556"/>
      <c r="B22" s="556"/>
      <c r="C22" s="556"/>
      <c r="D22" s="858" t="s">
        <v>462</v>
      </c>
      <c r="E22" s="594"/>
      <c r="F22" s="594"/>
      <c r="G22" s="594"/>
      <c r="H22" s="594"/>
      <c r="I22" s="859"/>
      <c r="J22" s="867">
        <v>6.2238038750494266E-2</v>
      </c>
      <c r="K22" s="868"/>
      <c r="L22" s="377">
        <v>5.9913623871221039E-2</v>
      </c>
      <c r="M22" s="377">
        <v>5.9442481350608561E-2</v>
      </c>
      <c r="N22" s="377">
        <v>5.9285433843737731E-2</v>
      </c>
    </row>
    <row r="23" spans="1:14" ht="15.75" customHeight="1" x14ac:dyDescent="0.25">
      <c r="A23" s="557"/>
      <c r="B23" s="557"/>
      <c r="C23" s="557"/>
      <c r="D23" s="858" t="s">
        <v>463</v>
      </c>
      <c r="E23" s="594"/>
      <c r="F23" s="594"/>
      <c r="G23" s="594"/>
      <c r="H23" s="594"/>
      <c r="I23" s="859"/>
      <c r="J23" s="867">
        <f>F7/J15</f>
        <v>3.084223013048636E-2</v>
      </c>
      <c r="K23" s="868"/>
      <c r="L23" s="378">
        <f>L18/L15</f>
        <v>3.0624263839811542E-2</v>
      </c>
      <c r="M23" s="378">
        <f>M18/M15</f>
        <v>3.0449961210240496E-2</v>
      </c>
      <c r="N23" s="378">
        <f>N18/N15</f>
        <v>3.0157510564733002E-2</v>
      </c>
    </row>
  </sheetData>
  <mergeCells count="71">
    <mergeCell ref="J21:K21"/>
    <mergeCell ref="J22:K22"/>
    <mergeCell ref="J23:K23"/>
    <mergeCell ref="J4:K4"/>
    <mergeCell ref="J15:K15"/>
    <mergeCell ref="J16:K16"/>
    <mergeCell ref="J17:K17"/>
    <mergeCell ref="J18:K18"/>
    <mergeCell ref="J20:K20"/>
    <mergeCell ref="J13:K13"/>
    <mergeCell ref="J19:K19"/>
    <mergeCell ref="J14:K14"/>
    <mergeCell ref="J12:K12"/>
    <mergeCell ref="J9:K9"/>
    <mergeCell ref="D2:N2"/>
    <mergeCell ref="A4:A7"/>
    <mergeCell ref="B4:B7"/>
    <mergeCell ref="C4:C7"/>
    <mergeCell ref="D4:E4"/>
    <mergeCell ref="F4:G4"/>
    <mergeCell ref="D6:E6"/>
    <mergeCell ref="F6:G6"/>
    <mergeCell ref="H6:I6"/>
    <mergeCell ref="J6:K6"/>
    <mergeCell ref="D7:E7"/>
    <mergeCell ref="F7:G7"/>
    <mergeCell ref="H7:I7"/>
    <mergeCell ref="J7:K7"/>
    <mergeCell ref="D5:E5"/>
    <mergeCell ref="F5:G5"/>
    <mergeCell ref="D9:E9"/>
    <mergeCell ref="F9:G9"/>
    <mergeCell ref="D10:E10"/>
    <mergeCell ref="F10:G10"/>
    <mergeCell ref="D11:E11"/>
    <mergeCell ref="A14:A23"/>
    <mergeCell ref="B14:B23"/>
    <mergeCell ref="C14:C23"/>
    <mergeCell ref="A9:A13"/>
    <mergeCell ref="B9:B13"/>
    <mergeCell ref="C9:C13"/>
    <mergeCell ref="F13:G13"/>
    <mergeCell ref="H10:I10"/>
    <mergeCell ref="J10:K10"/>
    <mergeCell ref="J11:K11"/>
    <mergeCell ref="H11:I11"/>
    <mergeCell ref="H13:I13"/>
    <mergeCell ref="H9:I9"/>
    <mergeCell ref="D22:I22"/>
    <mergeCell ref="D23:I23"/>
    <mergeCell ref="D14:I14"/>
    <mergeCell ref="D15:I15"/>
    <mergeCell ref="D16:I16"/>
    <mergeCell ref="D17:I17"/>
    <mergeCell ref="D18:I18"/>
    <mergeCell ref="D20:I20"/>
    <mergeCell ref="D21:I21"/>
    <mergeCell ref="D19:I19"/>
    <mergeCell ref="F11:G11"/>
    <mergeCell ref="H12:I12"/>
    <mergeCell ref="D12:E12"/>
    <mergeCell ref="F12:G12"/>
    <mergeCell ref="D13:E13"/>
    <mergeCell ref="D8:E8"/>
    <mergeCell ref="F8:G8"/>
    <mergeCell ref="D3:N3"/>
    <mergeCell ref="H8:I8"/>
    <mergeCell ref="J8:K8"/>
    <mergeCell ref="H5:I5"/>
    <mergeCell ref="J5:K5"/>
    <mergeCell ref="H4:I4"/>
  </mergeCells>
  <pageMargins left="0.25" right="0.25" top="0.75" bottom="0.75" header="0.3" footer="0.3"/>
  <pageSetup scale="6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M569"/>
  <sheetViews>
    <sheetView zoomScale="64" zoomScaleNormal="64" workbookViewId="0">
      <selection activeCell="B4" sqref="B4:B39"/>
    </sheetView>
  </sheetViews>
  <sheetFormatPr defaultColWidth="14.42578125" defaultRowHeight="15" customHeight="1" x14ac:dyDescent="0.25"/>
  <cols>
    <col min="1" max="1" width="5.85546875" customWidth="1"/>
    <col min="2" max="2" width="23.28515625" customWidth="1"/>
    <col min="3" max="3" width="50.85546875" customWidth="1"/>
    <col min="4" max="4" width="19.28515625" customWidth="1"/>
    <col min="5" max="5" width="41" customWidth="1"/>
    <col min="6" max="6" width="67.140625" customWidth="1"/>
    <col min="7" max="7" width="59" customWidth="1"/>
    <col min="8" max="8" width="19.42578125" customWidth="1"/>
    <col min="10" max="10" width="17.28515625" customWidth="1"/>
    <col min="11" max="11" width="16" customWidth="1"/>
    <col min="12" max="12" width="15.28515625" customWidth="1"/>
    <col min="13" max="13" width="17" customWidth="1"/>
  </cols>
  <sheetData>
    <row r="1" spans="1:13" x14ac:dyDescent="0.25">
      <c r="A1" s="56" t="s">
        <v>464</v>
      </c>
      <c r="B1" s="32"/>
      <c r="C1" s="32"/>
      <c r="D1" s="32"/>
      <c r="E1" s="32"/>
      <c r="F1" s="32"/>
      <c r="G1" s="32"/>
      <c r="H1" s="32"/>
      <c r="I1" s="32"/>
      <c r="J1" s="32"/>
      <c r="K1" s="32"/>
      <c r="L1" s="32"/>
      <c r="M1" s="32"/>
    </row>
    <row r="2" spans="1:13" x14ac:dyDescent="0.25">
      <c r="A2" s="56" t="s">
        <v>465</v>
      </c>
      <c r="B2" s="32"/>
      <c r="C2" s="32"/>
      <c r="D2" s="32"/>
      <c r="E2" s="32"/>
      <c r="F2" s="32"/>
      <c r="G2" s="32"/>
      <c r="H2" s="32"/>
      <c r="I2" s="32"/>
      <c r="J2" s="32"/>
      <c r="K2" s="32"/>
      <c r="L2" s="32"/>
      <c r="M2" s="32"/>
    </row>
    <row r="3" spans="1:13" x14ac:dyDescent="0.25">
      <c r="A3" s="165" t="s">
        <v>98</v>
      </c>
      <c r="B3" s="166" t="s">
        <v>176</v>
      </c>
      <c r="C3" s="166" t="s">
        <v>158</v>
      </c>
      <c r="D3" s="767" t="s">
        <v>177</v>
      </c>
      <c r="E3" s="594"/>
      <c r="F3" s="594"/>
      <c r="G3" s="594"/>
      <c r="H3" s="594"/>
      <c r="I3" s="594"/>
      <c r="J3" s="594"/>
      <c r="K3" s="594"/>
      <c r="L3" s="594"/>
      <c r="M3" s="563"/>
    </row>
    <row r="4" spans="1:13" ht="21.75" customHeight="1" x14ac:dyDescent="0.25">
      <c r="A4" s="558">
        <v>1</v>
      </c>
      <c r="B4" s="873" t="s">
        <v>65</v>
      </c>
      <c r="C4" s="681" t="s">
        <v>466</v>
      </c>
      <c r="D4" s="167" t="s">
        <v>98</v>
      </c>
      <c r="E4" s="878" t="s">
        <v>467</v>
      </c>
      <c r="F4" s="594"/>
      <c r="G4" s="563"/>
      <c r="H4" s="878" t="s">
        <v>468</v>
      </c>
      <c r="I4" s="563"/>
      <c r="J4" s="878" t="s">
        <v>469</v>
      </c>
      <c r="K4" s="594"/>
      <c r="L4" s="594"/>
      <c r="M4" s="563"/>
    </row>
    <row r="5" spans="1:13" x14ac:dyDescent="0.25">
      <c r="A5" s="556"/>
      <c r="B5" s="556"/>
      <c r="C5" s="556"/>
      <c r="D5" s="168">
        <v>1</v>
      </c>
      <c r="E5" s="909" t="s">
        <v>470</v>
      </c>
      <c r="F5" s="594"/>
      <c r="G5" s="563"/>
      <c r="H5" s="879">
        <v>6</v>
      </c>
      <c r="I5" s="650"/>
      <c r="J5" s="879"/>
      <c r="K5" s="594"/>
      <c r="L5" s="594"/>
      <c r="M5" s="563"/>
    </row>
    <row r="6" spans="1:13" x14ac:dyDescent="0.25">
      <c r="A6" s="556"/>
      <c r="B6" s="556"/>
      <c r="C6" s="556"/>
      <c r="D6" s="168">
        <v>2</v>
      </c>
      <c r="E6" s="909" t="s">
        <v>471</v>
      </c>
      <c r="F6" s="594"/>
      <c r="G6" s="563"/>
      <c r="H6" s="910">
        <v>1</v>
      </c>
      <c r="I6" s="650"/>
      <c r="J6" s="879"/>
      <c r="K6" s="594"/>
      <c r="L6" s="594"/>
      <c r="M6" s="563"/>
    </row>
    <row r="7" spans="1:13" x14ac:dyDescent="0.25">
      <c r="A7" s="556"/>
      <c r="B7" s="556"/>
      <c r="C7" s="556"/>
      <c r="D7" s="168">
        <v>3</v>
      </c>
      <c r="E7" s="909" t="s">
        <v>472</v>
      </c>
      <c r="F7" s="594"/>
      <c r="G7" s="563"/>
      <c r="H7" s="910">
        <v>12</v>
      </c>
      <c r="I7" s="650"/>
      <c r="J7" s="879"/>
      <c r="K7" s="594"/>
      <c r="L7" s="594"/>
      <c r="M7" s="563"/>
    </row>
    <row r="8" spans="1:13" x14ac:dyDescent="0.25">
      <c r="A8" s="556"/>
      <c r="B8" s="556"/>
      <c r="C8" s="556"/>
      <c r="D8" s="168">
        <v>4</v>
      </c>
      <c r="E8" s="909" t="s">
        <v>473</v>
      </c>
      <c r="F8" s="594"/>
      <c r="G8" s="563"/>
      <c r="H8" s="879">
        <v>0</v>
      </c>
      <c r="I8" s="650"/>
      <c r="J8" s="879"/>
      <c r="K8" s="594"/>
      <c r="L8" s="594"/>
      <c r="M8" s="563"/>
    </row>
    <row r="9" spans="1:13" ht="36" customHeight="1" x14ac:dyDescent="0.25">
      <c r="A9" s="556"/>
      <c r="B9" s="556"/>
      <c r="C9" s="556"/>
      <c r="D9" s="168">
        <v>5</v>
      </c>
      <c r="E9" s="909" t="s">
        <v>474</v>
      </c>
      <c r="F9" s="594"/>
      <c r="G9" s="563"/>
      <c r="H9" s="879">
        <v>0</v>
      </c>
      <c r="I9" s="650"/>
      <c r="J9" s="879"/>
      <c r="K9" s="594"/>
      <c r="L9" s="594"/>
      <c r="M9" s="563"/>
    </row>
    <row r="10" spans="1:13" x14ac:dyDescent="0.25">
      <c r="A10" s="556"/>
      <c r="B10" s="556"/>
      <c r="C10" s="556"/>
      <c r="D10" s="168">
        <v>6</v>
      </c>
      <c r="E10" s="905" t="s">
        <v>475</v>
      </c>
      <c r="F10" s="594"/>
      <c r="G10" s="563"/>
      <c r="H10" s="879">
        <v>0</v>
      </c>
      <c r="I10" s="650"/>
      <c r="J10" s="879"/>
      <c r="K10" s="594"/>
      <c r="L10" s="594"/>
      <c r="M10" s="563"/>
    </row>
    <row r="11" spans="1:13" x14ac:dyDescent="0.25">
      <c r="A11" s="557"/>
      <c r="B11" s="556"/>
      <c r="C11" s="557"/>
      <c r="D11" s="168">
        <v>7</v>
      </c>
      <c r="E11" s="905" t="s">
        <v>476</v>
      </c>
      <c r="F11" s="594"/>
      <c r="G11" s="563"/>
      <c r="H11" s="649">
        <f>SUM(H5:I10)</f>
        <v>19</v>
      </c>
      <c r="I11" s="906"/>
      <c r="J11" s="879"/>
      <c r="K11" s="594"/>
      <c r="L11" s="594"/>
      <c r="M11" s="563"/>
    </row>
    <row r="12" spans="1:13" x14ac:dyDescent="0.25">
      <c r="A12" s="907">
        <v>2</v>
      </c>
      <c r="B12" s="556"/>
      <c r="C12" s="681" t="s">
        <v>477</v>
      </c>
      <c r="D12" s="167" t="s">
        <v>98</v>
      </c>
      <c r="E12" s="878" t="s">
        <v>248</v>
      </c>
      <c r="F12" s="594"/>
      <c r="G12" s="594"/>
      <c r="H12" s="594"/>
      <c r="I12" s="563"/>
      <c r="J12" s="169" t="s">
        <v>251</v>
      </c>
      <c r="K12" s="169" t="s">
        <v>478</v>
      </c>
      <c r="L12" s="169" t="s">
        <v>250</v>
      </c>
      <c r="M12" s="169">
        <v>2017</v>
      </c>
    </row>
    <row r="13" spans="1:13" x14ac:dyDescent="0.25">
      <c r="A13" s="556"/>
      <c r="B13" s="556"/>
      <c r="C13" s="556"/>
      <c r="D13" s="52">
        <v>1</v>
      </c>
      <c r="E13" s="908" t="s">
        <v>479</v>
      </c>
      <c r="F13" s="594"/>
      <c r="G13" s="594"/>
      <c r="H13" s="594"/>
      <c r="I13" s="563"/>
      <c r="J13" s="329">
        <v>5</v>
      </c>
      <c r="K13" s="329">
        <v>4</v>
      </c>
      <c r="L13" s="329">
        <v>4</v>
      </c>
      <c r="M13" s="329">
        <v>4</v>
      </c>
    </row>
    <row r="14" spans="1:13" x14ac:dyDescent="0.25">
      <c r="A14" s="556"/>
      <c r="B14" s="556"/>
      <c r="C14" s="556"/>
      <c r="D14" s="52">
        <v>2</v>
      </c>
      <c r="E14" s="908" t="s">
        <v>480</v>
      </c>
      <c r="F14" s="594"/>
      <c r="G14" s="594"/>
      <c r="H14" s="594"/>
      <c r="I14" s="563"/>
      <c r="J14" s="329">
        <v>471</v>
      </c>
      <c r="K14" s="329">
        <v>528</v>
      </c>
      <c r="L14" s="329">
        <v>527</v>
      </c>
      <c r="M14" s="329">
        <v>532</v>
      </c>
    </row>
    <row r="15" spans="1:13" x14ac:dyDescent="0.25">
      <c r="A15" s="556"/>
      <c r="B15" s="556"/>
      <c r="C15" s="556"/>
      <c r="D15" s="52">
        <v>3</v>
      </c>
      <c r="E15" s="592" t="s">
        <v>481</v>
      </c>
      <c r="F15" s="594"/>
      <c r="G15" s="594"/>
      <c r="H15" s="594"/>
      <c r="I15" s="563"/>
      <c r="J15" s="329">
        <v>90</v>
      </c>
      <c r="K15" s="329">
        <v>107</v>
      </c>
      <c r="L15" s="329">
        <v>108</v>
      </c>
      <c r="M15" s="329">
        <v>108</v>
      </c>
    </row>
    <row r="16" spans="1:13" x14ac:dyDescent="0.25">
      <c r="A16" s="556"/>
      <c r="B16" s="556"/>
      <c r="C16" s="556"/>
      <c r="D16" s="52">
        <v>4</v>
      </c>
      <c r="E16" s="908" t="s">
        <v>482</v>
      </c>
      <c r="F16" s="594"/>
      <c r="G16" s="594"/>
      <c r="H16" s="594"/>
      <c r="I16" s="563"/>
      <c r="J16" s="329">
        <v>13</v>
      </c>
      <c r="K16" s="329">
        <v>7</v>
      </c>
      <c r="L16" s="329">
        <v>7</v>
      </c>
      <c r="M16" s="329">
        <v>8</v>
      </c>
    </row>
    <row r="17" spans="1:13" x14ac:dyDescent="0.25">
      <c r="A17" s="556"/>
      <c r="B17" s="556"/>
      <c r="C17" s="556"/>
      <c r="D17" s="52">
        <v>5</v>
      </c>
      <c r="E17" s="908" t="s">
        <v>483</v>
      </c>
      <c r="F17" s="594"/>
      <c r="G17" s="594"/>
      <c r="H17" s="594"/>
      <c r="I17" s="563"/>
      <c r="J17" s="329">
        <v>2212</v>
      </c>
      <c r="K17" s="329">
        <v>1880</v>
      </c>
      <c r="L17" s="329">
        <v>1816</v>
      </c>
      <c r="M17" s="329">
        <v>1784</v>
      </c>
    </row>
    <row r="18" spans="1:13" x14ac:dyDescent="0.25">
      <c r="A18" s="557"/>
      <c r="B18" s="556"/>
      <c r="C18" s="557"/>
      <c r="D18" s="52">
        <v>6</v>
      </c>
      <c r="E18" s="908" t="s">
        <v>484</v>
      </c>
      <c r="F18" s="594"/>
      <c r="G18" s="594"/>
      <c r="H18" s="594"/>
      <c r="I18" s="563"/>
      <c r="J18" s="329">
        <f>345-20-25-3</f>
        <v>297</v>
      </c>
      <c r="K18" s="329">
        <v>305</v>
      </c>
      <c r="L18" s="329">
        <v>312</v>
      </c>
      <c r="M18" s="329">
        <v>302</v>
      </c>
    </row>
    <row r="19" spans="1:13" ht="27" customHeight="1" x14ac:dyDescent="0.25">
      <c r="A19" s="907">
        <v>3</v>
      </c>
      <c r="B19" s="556"/>
      <c r="C19" s="681" t="s">
        <v>485</v>
      </c>
      <c r="D19" s="170" t="s">
        <v>168</v>
      </c>
      <c r="E19" s="170" t="s">
        <v>486</v>
      </c>
      <c r="F19" s="880" t="s">
        <v>487</v>
      </c>
      <c r="G19" s="563"/>
      <c r="H19" s="170" t="s">
        <v>488</v>
      </c>
      <c r="I19" s="170" t="s">
        <v>489</v>
      </c>
      <c r="J19" s="170" t="s">
        <v>490</v>
      </c>
      <c r="K19" s="880" t="s">
        <v>491</v>
      </c>
      <c r="L19" s="594"/>
      <c r="M19" s="563"/>
    </row>
    <row r="20" spans="1:13" x14ac:dyDescent="0.25">
      <c r="A20" s="556"/>
      <c r="B20" s="556"/>
      <c r="C20" s="556"/>
      <c r="D20" s="52">
        <v>1</v>
      </c>
      <c r="E20" s="255" t="s">
        <v>931</v>
      </c>
      <c r="F20" s="255" t="s">
        <v>810</v>
      </c>
      <c r="G20" s="255"/>
      <c r="H20" s="221">
        <v>1989</v>
      </c>
      <c r="I20" s="221">
        <v>187</v>
      </c>
      <c r="J20" s="221">
        <v>210</v>
      </c>
      <c r="K20" s="911"/>
      <c r="L20" s="912"/>
      <c r="M20" s="913"/>
    </row>
    <row r="21" spans="1:13" x14ac:dyDescent="0.25">
      <c r="A21" s="556"/>
      <c r="B21" s="556"/>
      <c r="C21" s="556"/>
      <c r="D21" s="52">
        <v>2</v>
      </c>
      <c r="E21" s="255" t="s">
        <v>932</v>
      </c>
      <c r="F21" s="255" t="s">
        <v>810</v>
      </c>
      <c r="G21" s="255"/>
      <c r="H21" s="221">
        <v>1979</v>
      </c>
      <c r="I21" s="221">
        <v>250</v>
      </c>
      <c r="J21" s="221">
        <v>189</v>
      </c>
      <c r="K21" s="914"/>
      <c r="L21" s="915"/>
      <c r="M21" s="916"/>
    </row>
    <row r="22" spans="1:13" ht="15.75" customHeight="1" x14ac:dyDescent="0.25">
      <c r="A22" s="556"/>
      <c r="B22" s="556"/>
      <c r="C22" s="556"/>
      <c r="D22" s="52">
        <v>3</v>
      </c>
      <c r="E22" s="255" t="s">
        <v>933</v>
      </c>
      <c r="F22" s="255" t="s">
        <v>937</v>
      </c>
      <c r="G22" s="255"/>
      <c r="H22" s="221">
        <v>1969</v>
      </c>
      <c r="I22" s="221">
        <v>40</v>
      </c>
      <c r="J22" s="221">
        <v>32</v>
      </c>
      <c r="K22" s="903"/>
      <c r="L22" s="904"/>
      <c r="M22" s="583"/>
    </row>
    <row r="23" spans="1:13" ht="15.75" customHeight="1" x14ac:dyDescent="0.25">
      <c r="A23" s="556"/>
      <c r="B23" s="556"/>
      <c r="C23" s="556"/>
      <c r="D23" s="52">
        <v>4</v>
      </c>
      <c r="E23" s="255" t="s">
        <v>934</v>
      </c>
      <c r="F23" s="255" t="s">
        <v>938</v>
      </c>
      <c r="G23" s="255"/>
      <c r="H23" s="221">
        <v>2003</v>
      </c>
      <c r="I23" s="221">
        <v>14</v>
      </c>
      <c r="J23" s="221">
        <v>18</v>
      </c>
      <c r="K23" s="903"/>
      <c r="L23" s="904"/>
      <c r="M23" s="583"/>
    </row>
    <row r="24" spans="1:13" ht="15.75" customHeight="1" x14ac:dyDescent="0.25">
      <c r="A24" s="556"/>
      <c r="B24" s="556"/>
      <c r="C24" s="556"/>
      <c r="D24" s="52">
        <v>5</v>
      </c>
      <c r="E24" s="255" t="s">
        <v>935</v>
      </c>
      <c r="F24" s="255" t="s">
        <v>939</v>
      </c>
      <c r="G24" s="255"/>
      <c r="H24" s="221">
        <v>1963</v>
      </c>
      <c r="I24" s="221">
        <v>24</v>
      </c>
      <c r="J24" s="221">
        <v>22</v>
      </c>
      <c r="K24" s="903"/>
      <c r="L24" s="904"/>
      <c r="M24" s="583"/>
    </row>
    <row r="25" spans="1:13" ht="15.75" customHeight="1" x14ac:dyDescent="0.25">
      <c r="A25" s="556"/>
      <c r="B25" s="556"/>
      <c r="C25" s="556"/>
      <c r="D25" s="52">
        <v>6</v>
      </c>
      <c r="E25" s="255" t="s">
        <v>936</v>
      </c>
      <c r="F25" s="255" t="s">
        <v>940</v>
      </c>
      <c r="G25" s="255"/>
      <c r="H25" s="221">
        <v>2013</v>
      </c>
      <c r="I25" s="221">
        <v>16</v>
      </c>
      <c r="J25" s="221">
        <v>15</v>
      </c>
      <c r="K25" s="903"/>
      <c r="L25" s="904"/>
      <c r="M25" s="583"/>
    </row>
    <row r="26" spans="1:13" ht="15.75" customHeight="1" x14ac:dyDescent="0.25">
      <c r="A26" s="556"/>
      <c r="B26" s="556"/>
      <c r="C26" s="556"/>
      <c r="D26" s="52">
        <v>7</v>
      </c>
      <c r="E26" s="255" t="s">
        <v>941</v>
      </c>
      <c r="F26" s="255" t="s">
        <v>810</v>
      </c>
      <c r="G26" s="255"/>
      <c r="H26" s="221">
        <v>1953</v>
      </c>
      <c r="I26" s="221">
        <v>560</v>
      </c>
      <c r="J26" s="221">
        <v>215</v>
      </c>
      <c r="K26" s="903"/>
      <c r="L26" s="904"/>
      <c r="M26" s="583"/>
    </row>
    <row r="27" spans="1:13" ht="15.75" customHeight="1" x14ac:dyDescent="0.25">
      <c r="A27" s="556"/>
      <c r="B27" s="556"/>
      <c r="C27" s="556"/>
      <c r="D27" s="52">
        <v>8</v>
      </c>
      <c r="E27" s="255" t="s">
        <v>942</v>
      </c>
      <c r="F27" s="255" t="s">
        <v>810</v>
      </c>
      <c r="G27" s="255"/>
      <c r="H27" s="221">
        <v>1977</v>
      </c>
      <c r="I27" s="221">
        <v>1176</v>
      </c>
      <c r="J27" s="221">
        <v>769</v>
      </c>
      <c r="K27" s="903"/>
      <c r="L27" s="904"/>
      <c r="M27" s="583"/>
    </row>
    <row r="28" spans="1:13" s="256" customFormat="1" ht="15.75" customHeight="1" x14ac:dyDescent="0.25">
      <c r="A28" s="559"/>
      <c r="B28" s="559"/>
      <c r="C28" s="559"/>
      <c r="D28" s="52">
        <v>9</v>
      </c>
      <c r="E28" s="255" t="s">
        <v>943</v>
      </c>
      <c r="F28" s="255" t="s">
        <v>810</v>
      </c>
      <c r="G28" s="255"/>
      <c r="H28" s="221">
        <v>2004</v>
      </c>
      <c r="I28" s="221">
        <v>450</v>
      </c>
      <c r="J28" s="221">
        <v>424</v>
      </c>
      <c r="K28" s="383"/>
      <c r="L28" s="384"/>
      <c r="M28" s="385"/>
    </row>
    <row r="29" spans="1:13" s="256" customFormat="1" ht="15.75" customHeight="1" x14ac:dyDescent="0.25">
      <c r="A29" s="559"/>
      <c r="B29" s="559"/>
      <c r="C29" s="559"/>
      <c r="D29" s="52">
        <v>10</v>
      </c>
      <c r="E29" s="255" t="s">
        <v>944</v>
      </c>
      <c r="F29" s="255" t="s">
        <v>810</v>
      </c>
      <c r="G29" s="255"/>
      <c r="H29" s="221">
        <v>2001</v>
      </c>
      <c r="I29" s="221">
        <v>120</v>
      </c>
      <c r="J29" s="221">
        <v>167</v>
      </c>
      <c r="K29" s="383"/>
      <c r="L29" s="384"/>
      <c r="M29" s="385"/>
    </row>
    <row r="30" spans="1:13" s="256" customFormat="1" ht="15.75" customHeight="1" x14ac:dyDescent="0.25">
      <c r="A30" s="559"/>
      <c r="B30" s="559"/>
      <c r="C30" s="559"/>
      <c r="D30" s="52">
        <v>11</v>
      </c>
      <c r="E30" s="255" t="s">
        <v>945</v>
      </c>
      <c r="F30" s="255" t="s">
        <v>937</v>
      </c>
      <c r="G30" s="255"/>
      <c r="H30" s="221">
        <v>1967</v>
      </c>
      <c r="I30" s="221">
        <v>360</v>
      </c>
      <c r="J30" s="221">
        <v>150</v>
      </c>
      <c r="K30" s="383"/>
      <c r="L30" s="384"/>
      <c r="M30" s="385"/>
    </row>
    <row r="31" spans="1:13" s="256" customFormat="1" ht="15.75" customHeight="1" x14ac:dyDescent="0.25">
      <c r="A31" s="559"/>
      <c r="B31" s="559"/>
      <c r="C31" s="559"/>
      <c r="D31" s="52">
        <v>12</v>
      </c>
      <c r="E31" s="255" t="s">
        <v>946</v>
      </c>
      <c r="F31" s="255" t="s">
        <v>938</v>
      </c>
      <c r="G31" s="255"/>
      <c r="H31" s="221">
        <v>1993</v>
      </c>
      <c r="I31" s="221">
        <v>264</v>
      </c>
      <c r="J31" s="221">
        <v>109</v>
      </c>
      <c r="K31" s="383"/>
      <c r="L31" s="384"/>
      <c r="M31" s="385"/>
    </row>
    <row r="32" spans="1:13" s="256" customFormat="1" ht="15.75" customHeight="1" x14ac:dyDescent="0.25">
      <c r="A32" s="559"/>
      <c r="B32" s="559"/>
      <c r="C32" s="559"/>
      <c r="D32" s="52">
        <v>13</v>
      </c>
      <c r="E32" s="255" t="s">
        <v>947</v>
      </c>
      <c r="F32" s="255" t="s">
        <v>954</v>
      </c>
      <c r="G32" s="255"/>
      <c r="H32" s="221">
        <v>1964</v>
      </c>
      <c r="I32" s="221">
        <v>275</v>
      </c>
      <c r="J32" s="221">
        <v>65</v>
      </c>
      <c r="K32" s="900" t="s">
        <v>960</v>
      </c>
      <c r="L32" s="901"/>
      <c r="M32" s="902"/>
    </row>
    <row r="33" spans="1:13" s="256" customFormat="1" ht="15.75" customHeight="1" x14ac:dyDescent="0.25">
      <c r="A33" s="559"/>
      <c r="B33" s="559"/>
      <c r="C33" s="559"/>
      <c r="D33" s="52">
        <v>14</v>
      </c>
      <c r="E33" s="255" t="s">
        <v>948</v>
      </c>
      <c r="F33" s="255" t="s">
        <v>939</v>
      </c>
      <c r="G33" s="255"/>
      <c r="H33" s="221">
        <v>1913</v>
      </c>
      <c r="I33" s="221">
        <v>150</v>
      </c>
      <c r="J33" s="221">
        <v>72</v>
      </c>
      <c r="K33" s="900" t="s">
        <v>960</v>
      </c>
      <c r="L33" s="901"/>
      <c r="M33" s="902"/>
    </row>
    <row r="34" spans="1:13" s="256" customFormat="1" ht="15.75" customHeight="1" x14ac:dyDescent="0.25">
      <c r="A34" s="559"/>
      <c r="B34" s="559"/>
      <c r="C34" s="559"/>
      <c r="D34" s="52">
        <v>15</v>
      </c>
      <c r="E34" s="255" t="s">
        <v>949</v>
      </c>
      <c r="F34" s="255" t="s">
        <v>940</v>
      </c>
      <c r="G34" s="255"/>
      <c r="H34" s="221">
        <v>1975</v>
      </c>
      <c r="I34" s="221">
        <v>200</v>
      </c>
      <c r="J34" s="221">
        <v>79</v>
      </c>
      <c r="K34" s="900" t="s">
        <v>960</v>
      </c>
      <c r="L34" s="901"/>
      <c r="M34" s="902"/>
    </row>
    <row r="35" spans="1:13" s="256" customFormat="1" ht="15.75" customHeight="1" x14ac:dyDescent="0.25">
      <c r="A35" s="559"/>
      <c r="B35" s="559"/>
      <c r="C35" s="559"/>
      <c r="D35" s="52">
        <v>16</v>
      </c>
      <c r="E35" s="255" t="s">
        <v>950</v>
      </c>
      <c r="F35" s="255" t="s">
        <v>955</v>
      </c>
      <c r="G35" s="255"/>
      <c r="H35" s="221">
        <v>1983</v>
      </c>
      <c r="I35" s="221">
        <v>160</v>
      </c>
      <c r="J35" s="221">
        <v>46</v>
      </c>
      <c r="K35" s="900" t="s">
        <v>960</v>
      </c>
      <c r="L35" s="901"/>
      <c r="M35" s="902"/>
    </row>
    <row r="36" spans="1:13" s="256" customFormat="1" ht="15.75" customHeight="1" x14ac:dyDescent="0.25">
      <c r="A36" s="559"/>
      <c r="B36" s="559"/>
      <c r="C36" s="559"/>
      <c r="D36" s="52">
        <v>17</v>
      </c>
      <c r="E36" s="255" t="s">
        <v>951</v>
      </c>
      <c r="F36" s="255" t="s">
        <v>956</v>
      </c>
      <c r="G36" s="255"/>
      <c r="H36" s="221">
        <v>1957</v>
      </c>
      <c r="I36" s="221">
        <v>200</v>
      </c>
      <c r="J36" s="221">
        <v>54</v>
      </c>
      <c r="K36" s="900" t="s">
        <v>960</v>
      </c>
      <c r="L36" s="901"/>
      <c r="M36" s="902"/>
    </row>
    <row r="37" spans="1:13" s="256" customFormat="1" ht="15.75" customHeight="1" x14ac:dyDescent="0.25">
      <c r="A37" s="559"/>
      <c r="B37" s="559"/>
      <c r="C37" s="559"/>
      <c r="D37" s="52">
        <v>18</v>
      </c>
      <c r="E37" s="255" t="s">
        <v>952</v>
      </c>
      <c r="F37" s="255" t="s">
        <v>957</v>
      </c>
      <c r="G37" s="255"/>
      <c r="H37" s="221">
        <v>1912</v>
      </c>
      <c r="I37" s="221">
        <v>120</v>
      </c>
      <c r="J37" s="221">
        <v>38</v>
      </c>
      <c r="K37" s="900" t="s">
        <v>960</v>
      </c>
      <c r="L37" s="901"/>
      <c r="M37" s="902"/>
    </row>
    <row r="38" spans="1:13" s="256" customFormat="1" ht="15.75" customHeight="1" x14ac:dyDescent="0.25">
      <c r="A38" s="559"/>
      <c r="B38" s="559"/>
      <c r="C38" s="559"/>
      <c r="D38" s="52">
        <v>19</v>
      </c>
      <c r="E38" s="255" t="s">
        <v>953</v>
      </c>
      <c r="F38" s="255" t="s">
        <v>958</v>
      </c>
      <c r="G38" s="255"/>
      <c r="H38" s="221">
        <v>1991</v>
      </c>
      <c r="I38" s="221">
        <v>126</v>
      </c>
      <c r="J38" s="221">
        <v>29</v>
      </c>
      <c r="K38" s="900" t="s">
        <v>960</v>
      </c>
      <c r="L38" s="901"/>
      <c r="M38" s="902"/>
    </row>
    <row r="39" spans="1:13" ht="23.25" customHeight="1" x14ac:dyDescent="0.25">
      <c r="A39" s="258">
        <v>4</v>
      </c>
      <c r="B39" s="556"/>
      <c r="C39" s="257" t="s">
        <v>492</v>
      </c>
      <c r="D39" s="52">
        <v>1</v>
      </c>
      <c r="E39" s="433" t="s">
        <v>959</v>
      </c>
      <c r="F39" s="173"/>
      <c r="G39" s="139"/>
      <c r="H39" s="174"/>
      <c r="I39" s="144"/>
      <c r="J39" s="174"/>
      <c r="K39" s="175"/>
      <c r="L39" s="176"/>
      <c r="M39" s="139"/>
    </row>
    <row r="40" spans="1:13" ht="15.75" customHeight="1" x14ac:dyDescent="0.25">
      <c r="A40" s="56" t="s">
        <v>493</v>
      </c>
      <c r="B40" s="47"/>
      <c r="C40" s="47"/>
      <c r="D40" s="47"/>
      <c r="E40" s="47"/>
      <c r="F40" s="875"/>
      <c r="G40" s="563"/>
      <c r="H40" s="875"/>
      <c r="I40" s="563"/>
      <c r="J40" s="899"/>
      <c r="K40" s="594"/>
      <c r="L40" s="594"/>
      <c r="M40" s="563"/>
    </row>
    <row r="41" spans="1:13" ht="15.75" customHeight="1" x14ac:dyDescent="0.25">
      <c r="A41" s="77" t="s">
        <v>98</v>
      </c>
      <c r="B41" s="179" t="s">
        <v>176</v>
      </c>
      <c r="C41" s="179" t="s">
        <v>158</v>
      </c>
      <c r="D41" s="180" t="s">
        <v>177</v>
      </c>
      <c r="E41" s="176"/>
      <c r="F41" s="32"/>
      <c r="G41" s="32"/>
      <c r="H41" s="47"/>
      <c r="I41" s="47"/>
      <c r="J41" s="47"/>
      <c r="K41" s="47"/>
      <c r="L41" s="47"/>
      <c r="M41" s="47"/>
    </row>
    <row r="42" spans="1:13" ht="15.75" customHeight="1" x14ac:dyDescent="0.25">
      <c r="A42" s="558">
        <v>1</v>
      </c>
      <c r="B42" s="874" t="s">
        <v>494</v>
      </c>
      <c r="C42" s="181" t="s">
        <v>495</v>
      </c>
      <c r="D42" s="134">
        <v>4</v>
      </c>
      <c r="E42" s="176"/>
      <c r="F42" s="139"/>
      <c r="G42" s="79"/>
      <c r="H42" s="182"/>
      <c r="I42" s="182"/>
      <c r="J42" s="182"/>
      <c r="K42" s="182"/>
      <c r="L42" s="182"/>
      <c r="M42" s="182"/>
    </row>
    <row r="43" spans="1:13" ht="15.75" customHeight="1" x14ac:dyDescent="0.25">
      <c r="A43" s="556"/>
      <c r="B43" s="556"/>
      <c r="C43" s="181" t="s">
        <v>496</v>
      </c>
      <c r="D43" s="134">
        <v>1</v>
      </c>
      <c r="E43" s="176"/>
      <c r="F43" s="139"/>
      <c r="G43" s="32"/>
      <c r="H43" s="47"/>
      <c r="I43" s="172"/>
      <c r="J43" s="47"/>
      <c r="K43" s="47"/>
      <c r="L43" s="47"/>
      <c r="M43" s="47"/>
    </row>
    <row r="44" spans="1:13" ht="15.75" customHeight="1" x14ac:dyDescent="0.25">
      <c r="A44" s="557"/>
      <c r="B44" s="557"/>
      <c r="C44" s="181" t="s">
        <v>497</v>
      </c>
      <c r="D44" s="134">
        <v>1</v>
      </c>
      <c r="E44" s="176"/>
      <c r="F44" s="139"/>
      <c r="G44" s="32"/>
      <c r="H44" s="47"/>
      <c r="I44" s="177"/>
      <c r="J44" s="47"/>
      <c r="K44" s="47"/>
      <c r="L44" s="47"/>
      <c r="M44" s="47"/>
    </row>
    <row r="45" spans="1:13" ht="15.75" customHeight="1" x14ac:dyDescent="0.25">
      <c r="A45" s="56" t="s">
        <v>498</v>
      </c>
      <c r="B45" s="47"/>
      <c r="C45" s="47"/>
      <c r="D45" s="47"/>
      <c r="E45" s="32"/>
      <c r="F45" s="139"/>
      <c r="G45" s="32"/>
      <c r="H45" s="47"/>
      <c r="I45" s="178"/>
      <c r="J45" s="47"/>
      <c r="K45" s="47"/>
      <c r="L45" s="47"/>
      <c r="M45" s="47"/>
    </row>
    <row r="46" spans="1:13" ht="15.75" customHeight="1" x14ac:dyDescent="0.25">
      <c r="A46" s="125" t="s">
        <v>98</v>
      </c>
      <c r="B46" s="126" t="s">
        <v>176</v>
      </c>
      <c r="C46" s="126" t="s">
        <v>158</v>
      </c>
      <c r="D46" s="183" t="s">
        <v>177</v>
      </c>
      <c r="E46" s="176"/>
      <c r="F46" s="32"/>
      <c r="G46" s="32"/>
      <c r="H46" s="47"/>
      <c r="I46" s="47"/>
      <c r="J46" s="47"/>
      <c r="K46" s="47"/>
      <c r="L46" s="47"/>
      <c r="M46" s="47"/>
    </row>
    <row r="47" spans="1:13" ht="27" customHeight="1" x14ac:dyDescent="0.25">
      <c r="A47" s="558">
        <v>1</v>
      </c>
      <c r="B47" s="873" t="s">
        <v>67</v>
      </c>
      <c r="C47" s="181" t="s">
        <v>499</v>
      </c>
      <c r="D47" s="134">
        <v>5058</v>
      </c>
      <c r="E47" s="176"/>
      <c r="F47" s="139"/>
      <c r="G47" s="73"/>
      <c r="H47" s="47"/>
      <c r="I47" s="47"/>
      <c r="J47" s="47"/>
      <c r="K47" s="47"/>
      <c r="L47" s="47"/>
      <c r="M47" s="47"/>
    </row>
    <row r="48" spans="1:13" ht="15.75" customHeight="1" x14ac:dyDescent="0.25">
      <c r="A48" s="556"/>
      <c r="B48" s="556"/>
      <c r="C48" s="278" t="s">
        <v>500</v>
      </c>
      <c r="D48" s="134">
        <v>6</v>
      </c>
      <c r="E48" s="176"/>
      <c r="F48" s="139"/>
      <c r="G48" s="32"/>
      <c r="H48" s="47"/>
      <c r="I48" s="47"/>
      <c r="J48" s="47"/>
      <c r="K48" s="47"/>
      <c r="L48" s="47"/>
      <c r="M48" s="47"/>
    </row>
    <row r="49" spans="1:13" ht="15.75" customHeight="1" x14ac:dyDescent="0.25">
      <c r="A49" s="556"/>
      <c r="B49" s="556"/>
      <c r="C49" s="181" t="s">
        <v>501</v>
      </c>
      <c r="D49" s="287">
        <v>23</v>
      </c>
      <c r="E49" s="176"/>
      <c r="F49" s="139"/>
      <c r="G49" s="32"/>
      <c r="H49" s="32"/>
      <c r="I49" s="32"/>
      <c r="J49" s="32"/>
      <c r="K49" s="32"/>
      <c r="L49" s="32"/>
      <c r="M49" s="32"/>
    </row>
    <row r="50" spans="1:13" ht="15.75" customHeight="1" x14ac:dyDescent="0.25">
      <c r="A50" s="556"/>
      <c r="B50" s="556"/>
      <c r="C50" s="181" t="s">
        <v>502</v>
      </c>
      <c r="D50" s="134">
        <v>1</v>
      </c>
      <c r="E50" s="176"/>
      <c r="F50" s="139"/>
      <c r="G50" s="32"/>
      <c r="H50" s="32"/>
      <c r="I50" s="32"/>
      <c r="J50" s="32"/>
      <c r="K50" s="32"/>
      <c r="L50" s="32"/>
      <c r="M50" s="32"/>
    </row>
    <row r="51" spans="1:13" ht="15.75" customHeight="1" x14ac:dyDescent="0.25">
      <c r="A51" s="556"/>
      <c r="B51" s="556"/>
      <c r="C51" s="181" t="s">
        <v>503</v>
      </c>
      <c r="D51" s="134">
        <v>0</v>
      </c>
      <c r="E51" s="176"/>
      <c r="F51" s="139"/>
      <c r="G51" s="32"/>
      <c r="H51" s="32"/>
      <c r="I51" s="32"/>
      <c r="J51" s="32"/>
      <c r="K51" s="32"/>
      <c r="L51" s="32"/>
      <c r="M51" s="32"/>
    </row>
    <row r="52" spans="1:13" ht="15.75" customHeight="1" x14ac:dyDescent="0.25">
      <c r="A52" s="556"/>
      <c r="B52" s="556"/>
      <c r="C52" s="181" t="s">
        <v>504</v>
      </c>
      <c r="D52" s="287">
        <v>4</v>
      </c>
      <c r="E52" s="176"/>
      <c r="F52" s="139"/>
      <c r="G52" s="32"/>
      <c r="H52" s="32"/>
      <c r="I52" s="32"/>
      <c r="J52" s="32"/>
      <c r="K52" s="32"/>
      <c r="L52" s="32"/>
      <c r="M52" s="32"/>
    </row>
    <row r="53" spans="1:13" ht="15.75" customHeight="1" x14ac:dyDescent="0.25">
      <c r="A53" s="556"/>
      <c r="B53" s="556"/>
      <c r="C53" s="181" t="s">
        <v>505</v>
      </c>
      <c r="D53" s="379">
        <v>1</v>
      </c>
      <c r="E53" s="176"/>
      <c r="F53" s="139"/>
      <c r="G53" s="32"/>
      <c r="H53" s="32"/>
      <c r="I53" s="32"/>
      <c r="J53" s="32"/>
      <c r="K53" s="32"/>
      <c r="L53" s="32"/>
      <c r="M53" s="32"/>
    </row>
    <row r="54" spans="1:13" ht="15.75" customHeight="1" x14ac:dyDescent="0.25">
      <c r="A54" s="556"/>
      <c r="B54" s="556"/>
      <c r="C54" s="181" t="s">
        <v>506</v>
      </c>
      <c r="D54" s="287">
        <v>3</v>
      </c>
      <c r="E54" s="176"/>
      <c r="F54" s="139"/>
      <c r="G54" s="32"/>
      <c r="H54" s="32"/>
      <c r="I54" s="32"/>
      <c r="J54" s="32"/>
      <c r="K54" s="32"/>
      <c r="L54" s="32"/>
      <c r="M54" s="32"/>
    </row>
    <row r="55" spans="1:13" ht="15.75" customHeight="1" x14ac:dyDescent="0.25">
      <c r="A55" s="556"/>
      <c r="B55" s="556"/>
      <c r="C55" s="181" t="s">
        <v>507</v>
      </c>
      <c r="D55" s="287">
        <v>10</v>
      </c>
      <c r="E55" s="176"/>
      <c r="F55" s="139"/>
      <c r="G55" s="32"/>
      <c r="H55" s="32"/>
      <c r="I55" s="32"/>
      <c r="J55" s="32"/>
      <c r="K55" s="32"/>
      <c r="L55" s="32"/>
      <c r="M55" s="32"/>
    </row>
    <row r="56" spans="1:13" ht="15.75" customHeight="1" x14ac:dyDescent="0.25">
      <c r="A56" s="556"/>
      <c r="B56" s="556"/>
      <c r="C56" s="181" t="s">
        <v>508</v>
      </c>
      <c r="D56" s="287">
        <v>14</v>
      </c>
      <c r="E56" s="176"/>
      <c r="F56" s="139"/>
      <c r="G56" s="32"/>
      <c r="H56" s="32"/>
      <c r="I56" s="32"/>
      <c r="J56" s="32"/>
      <c r="K56" s="32"/>
      <c r="L56" s="32"/>
      <c r="M56" s="32"/>
    </row>
    <row r="57" spans="1:13" ht="15.75" customHeight="1" x14ac:dyDescent="0.25">
      <c r="A57" s="556"/>
      <c r="B57" s="556"/>
      <c r="C57" s="181" t="s">
        <v>509</v>
      </c>
      <c r="D57" s="287">
        <v>2</v>
      </c>
      <c r="E57" s="176"/>
      <c r="F57" s="139"/>
      <c r="G57" s="32"/>
      <c r="H57" s="32"/>
      <c r="I57" s="32"/>
      <c r="J57" s="32"/>
      <c r="K57" s="32"/>
      <c r="L57" s="32"/>
      <c r="M57" s="32"/>
    </row>
    <row r="58" spans="1:13" ht="15.75" customHeight="1" x14ac:dyDescent="0.25">
      <c r="A58" s="557"/>
      <c r="B58" s="557"/>
      <c r="C58" s="181" t="s">
        <v>510</v>
      </c>
      <c r="D58" s="287">
        <v>20</v>
      </c>
      <c r="E58" s="176"/>
      <c r="F58" s="139"/>
      <c r="G58" s="32"/>
      <c r="H58" s="32"/>
      <c r="I58" s="32"/>
      <c r="J58" s="32"/>
      <c r="K58" s="32"/>
      <c r="L58" s="32"/>
      <c r="M58" s="32"/>
    </row>
    <row r="59" spans="1:13" ht="15.75" customHeight="1" x14ac:dyDescent="0.25">
      <c r="A59" s="558">
        <v>2</v>
      </c>
      <c r="B59" s="851" t="s">
        <v>68</v>
      </c>
      <c r="C59" s="883" t="s">
        <v>511</v>
      </c>
      <c r="D59" s="380" t="s">
        <v>512</v>
      </c>
      <c r="E59" s="176"/>
      <c r="F59" s="176"/>
      <c r="G59" s="176"/>
      <c r="H59" s="176"/>
      <c r="I59" s="176"/>
      <c r="J59" s="176"/>
      <c r="K59" s="176"/>
      <c r="L59" s="176"/>
      <c r="M59" s="139"/>
    </row>
    <row r="60" spans="1:13" ht="28.5" customHeight="1" x14ac:dyDescent="0.25">
      <c r="A60" s="556"/>
      <c r="B60" s="556"/>
      <c r="C60" s="556"/>
      <c r="D60" s="381" t="s">
        <v>168</v>
      </c>
      <c r="E60" s="170" t="s">
        <v>486</v>
      </c>
      <c r="F60" s="880" t="s">
        <v>487</v>
      </c>
      <c r="G60" s="563"/>
      <c r="H60" s="170" t="s">
        <v>488</v>
      </c>
      <c r="I60" s="170" t="s">
        <v>489</v>
      </c>
      <c r="J60" s="170" t="s">
        <v>490</v>
      </c>
      <c r="K60" s="880" t="s">
        <v>491</v>
      </c>
      <c r="L60" s="594"/>
      <c r="M60" s="563"/>
    </row>
    <row r="61" spans="1:13" ht="51.75" customHeight="1" x14ac:dyDescent="0.25">
      <c r="A61" s="556"/>
      <c r="B61" s="556"/>
      <c r="C61" s="556"/>
      <c r="D61" s="52">
        <v>1</v>
      </c>
      <c r="E61" s="464" t="s">
        <v>961</v>
      </c>
      <c r="F61" s="852" t="s">
        <v>1078</v>
      </c>
      <c r="G61" s="898"/>
      <c r="H61" s="53">
        <v>1986</v>
      </c>
      <c r="I61" s="53" t="s">
        <v>1079</v>
      </c>
      <c r="J61" s="288">
        <v>0.99</v>
      </c>
      <c r="K61" s="852" t="s">
        <v>1416</v>
      </c>
      <c r="L61" s="769"/>
      <c r="M61" s="770"/>
    </row>
    <row r="62" spans="1:13" ht="15.75" customHeight="1" x14ac:dyDescent="0.25">
      <c r="A62" s="56" t="s">
        <v>514</v>
      </c>
      <c r="B62" s="32"/>
      <c r="C62" s="32"/>
      <c r="D62" s="32"/>
      <c r="E62" s="32"/>
      <c r="F62" s="32"/>
      <c r="G62" s="32"/>
      <c r="H62" s="32"/>
      <c r="I62" s="32"/>
      <c r="J62" s="32"/>
      <c r="K62" s="32"/>
      <c r="L62" s="32"/>
      <c r="M62" s="32"/>
    </row>
    <row r="63" spans="1:13" ht="15.75" customHeight="1" x14ac:dyDescent="0.25">
      <c r="A63" s="165" t="s">
        <v>98</v>
      </c>
      <c r="B63" s="166" t="s">
        <v>176</v>
      </c>
      <c r="C63" s="166" t="s">
        <v>158</v>
      </c>
      <c r="D63" s="184" t="s">
        <v>177</v>
      </c>
      <c r="E63" s="176"/>
      <c r="F63" s="176"/>
      <c r="G63" s="139"/>
      <c r="H63" s="32"/>
      <c r="I63" s="32"/>
      <c r="J63" s="32"/>
      <c r="K63" s="32"/>
      <c r="L63" s="32"/>
      <c r="M63" s="32"/>
    </row>
    <row r="64" spans="1:13" ht="26.25" customHeight="1" x14ac:dyDescent="0.25">
      <c r="A64" s="558">
        <v>1</v>
      </c>
      <c r="B64" s="873" t="s">
        <v>69</v>
      </c>
      <c r="C64" s="181" t="s">
        <v>515</v>
      </c>
      <c r="D64" s="134">
        <v>3</v>
      </c>
      <c r="E64" s="176"/>
      <c r="F64" s="176"/>
      <c r="G64" s="139"/>
      <c r="H64" s="32"/>
      <c r="I64" s="32"/>
      <c r="J64" s="32"/>
      <c r="K64" s="32"/>
      <c r="L64" s="32"/>
      <c r="M64" s="32"/>
    </row>
    <row r="65" spans="1:13" ht="31.5" customHeight="1" x14ac:dyDescent="0.25">
      <c r="A65" s="556"/>
      <c r="B65" s="556"/>
      <c r="C65" s="181" t="s">
        <v>516</v>
      </c>
      <c r="D65" s="134">
        <v>37</v>
      </c>
      <c r="E65" s="176"/>
      <c r="F65" s="176"/>
      <c r="G65" s="139"/>
      <c r="H65" s="32"/>
      <c r="I65" s="32"/>
      <c r="J65" s="32"/>
      <c r="K65" s="32"/>
      <c r="L65" s="32"/>
      <c r="M65" s="32"/>
    </row>
    <row r="66" spans="1:13" ht="15.75" customHeight="1" x14ac:dyDescent="0.25">
      <c r="A66" s="556"/>
      <c r="B66" s="556"/>
      <c r="C66" s="181" t="s">
        <v>517</v>
      </c>
      <c r="D66" s="134">
        <v>2</v>
      </c>
      <c r="E66" s="176"/>
      <c r="F66" s="176"/>
      <c r="G66" s="139"/>
      <c r="H66" s="32"/>
      <c r="I66" s="32"/>
      <c r="J66" s="32"/>
      <c r="K66" s="32"/>
      <c r="L66" s="32"/>
      <c r="M66" s="32"/>
    </row>
    <row r="67" spans="1:13" ht="15.75" customHeight="1" x14ac:dyDescent="0.25">
      <c r="A67" s="556"/>
      <c r="B67" s="556"/>
      <c r="C67" s="181" t="s">
        <v>518</v>
      </c>
      <c r="D67" s="287">
        <v>10</v>
      </c>
      <c r="E67" s="176"/>
      <c r="F67" s="176"/>
      <c r="G67" s="139"/>
      <c r="H67" s="32"/>
      <c r="I67" s="32"/>
      <c r="J67" s="32"/>
      <c r="K67" s="32"/>
      <c r="L67" s="32"/>
      <c r="M67" s="32"/>
    </row>
    <row r="68" spans="1:13" ht="24" customHeight="1" x14ac:dyDescent="0.25">
      <c r="A68" s="557"/>
      <c r="B68" s="557"/>
      <c r="C68" s="181" t="s">
        <v>519</v>
      </c>
      <c r="D68" s="287">
        <v>22</v>
      </c>
      <c r="E68" s="176"/>
      <c r="F68" s="176"/>
      <c r="G68" s="139"/>
      <c r="H68" s="32"/>
      <c r="I68" s="32"/>
      <c r="J68" s="32"/>
      <c r="K68" s="32"/>
      <c r="L68" s="32"/>
      <c r="M68" s="32"/>
    </row>
    <row r="69" spans="1:13" ht="28.5" customHeight="1" x14ac:dyDescent="0.25">
      <c r="A69" s="891">
        <v>2</v>
      </c>
      <c r="B69" s="893" t="s">
        <v>70</v>
      </c>
      <c r="C69" s="895" t="s">
        <v>520</v>
      </c>
      <c r="D69" s="185" t="s">
        <v>168</v>
      </c>
      <c r="E69" s="186" t="s">
        <v>521</v>
      </c>
      <c r="F69" s="187" t="s">
        <v>522</v>
      </c>
      <c r="G69" s="185" t="s">
        <v>523</v>
      </c>
      <c r="H69" s="188"/>
      <c r="I69" s="57"/>
      <c r="J69" s="57"/>
      <c r="K69" s="57"/>
      <c r="L69" s="57"/>
      <c r="M69" s="57"/>
    </row>
    <row r="70" spans="1:13" s="285" customFormat="1" ht="36" customHeight="1" x14ac:dyDescent="0.25">
      <c r="A70" s="892"/>
      <c r="B70" s="894"/>
      <c r="C70" s="896"/>
      <c r="D70" s="294">
        <v>1</v>
      </c>
      <c r="E70" s="294" t="s">
        <v>1152</v>
      </c>
      <c r="F70" s="465">
        <v>6</v>
      </c>
      <c r="G70" s="466">
        <v>0.9</v>
      </c>
      <c r="H70" s="296"/>
      <c r="I70" s="264"/>
      <c r="J70" s="264"/>
      <c r="K70" s="264"/>
      <c r="L70" s="264"/>
      <c r="M70" s="264"/>
    </row>
    <row r="71" spans="1:13" s="285" customFormat="1" ht="36" customHeight="1" x14ac:dyDescent="0.25">
      <c r="A71" s="892"/>
      <c r="B71" s="894"/>
      <c r="C71" s="896"/>
      <c r="D71" s="294">
        <v>2</v>
      </c>
      <c r="E71" s="294" t="s">
        <v>1153</v>
      </c>
      <c r="F71" s="465" t="s">
        <v>1154</v>
      </c>
      <c r="G71" s="466">
        <v>0.7</v>
      </c>
      <c r="H71" s="296"/>
      <c r="I71" s="264"/>
      <c r="J71" s="264"/>
      <c r="K71" s="264"/>
      <c r="L71" s="264"/>
      <c r="M71" s="264"/>
    </row>
    <row r="72" spans="1:13" ht="36" customHeight="1" x14ac:dyDescent="0.25">
      <c r="A72" s="556"/>
      <c r="B72" s="556"/>
      <c r="C72" s="556"/>
      <c r="D72" s="189">
        <v>3</v>
      </c>
      <c r="E72" s="294" t="s">
        <v>1151</v>
      </c>
      <c r="F72" s="465">
        <v>53</v>
      </c>
      <c r="G72" s="466">
        <v>0.8</v>
      </c>
      <c r="H72" s="188"/>
      <c r="I72" s="57"/>
      <c r="J72" s="57"/>
      <c r="K72" s="57"/>
      <c r="L72" s="57"/>
      <c r="M72" s="57"/>
    </row>
    <row r="73" spans="1:13" ht="48" customHeight="1" x14ac:dyDescent="0.25">
      <c r="A73" s="891">
        <v>3</v>
      </c>
      <c r="B73" s="881" t="s">
        <v>71</v>
      </c>
      <c r="C73" s="897" t="s">
        <v>524</v>
      </c>
      <c r="D73" s="327" t="s">
        <v>98</v>
      </c>
      <c r="E73" s="328" t="s">
        <v>525</v>
      </c>
      <c r="F73" s="328" t="s">
        <v>526</v>
      </c>
      <c r="G73" s="328" t="s">
        <v>527</v>
      </c>
      <c r="H73" s="57"/>
      <c r="I73" s="57"/>
      <c r="J73" s="57"/>
      <c r="K73" s="57"/>
      <c r="L73" s="57"/>
      <c r="M73" s="57"/>
    </row>
    <row r="74" spans="1:13" ht="37.5" customHeight="1" x14ac:dyDescent="0.25">
      <c r="A74" s="556"/>
      <c r="B74" s="556"/>
      <c r="C74" s="662"/>
      <c r="D74" s="326">
        <v>1</v>
      </c>
      <c r="E74" s="382" t="s">
        <v>1173</v>
      </c>
      <c r="F74" s="330">
        <v>300</v>
      </c>
      <c r="G74" s="467" t="s">
        <v>1164</v>
      </c>
      <c r="H74" s="57"/>
      <c r="I74" s="57"/>
      <c r="J74" s="57"/>
      <c r="K74" s="57"/>
      <c r="L74" s="57"/>
      <c r="M74" s="57"/>
    </row>
    <row r="75" spans="1:13" ht="31.5" customHeight="1" x14ac:dyDescent="0.25">
      <c r="A75" s="556"/>
      <c r="B75" s="556"/>
      <c r="C75" s="662"/>
      <c r="D75" s="326">
        <v>2</v>
      </c>
      <c r="E75" s="382" t="s">
        <v>1148</v>
      </c>
      <c r="F75" s="331">
        <v>75</v>
      </c>
      <c r="G75" s="330" t="s">
        <v>1147</v>
      </c>
      <c r="H75" s="57"/>
      <c r="I75" s="57"/>
      <c r="J75" s="57"/>
      <c r="K75" s="57"/>
      <c r="L75" s="57"/>
      <c r="M75" s="57"/>
    </row>
    <row r="76" spans="1:13" ht="35.25" customHeight="1" x14ac:dyDescent="0.25">
      <c r="A76" s="556"/>
      <c r="B76" s="556"/>
      <c r="C76" s="662"/>
      <c r="D76" s="326">
        <v>3</v>
      </c>
      <c r="E76" s="382" t="s">
        <v>1149</v>
      </c>
      <c r="F76" s="332">
        <v>50</v>
      </c>
      <c r="G76" s="330" t="s">
        <v>1147</v>
      </c>
      <c r="H76" s="57"/>
      <c r="I76" s="57"/>
      <c r="J76" s="57"/>
      <c r="K76" s="57"/>
      <c r="L76" s="57"/>
      <c r="M76" s="57"/>
    </row>
    <row r="77" spans="1:13" ht="27" customHeight="1" x14ac:dyDescent="0.25">
      <c r="A77" s="556"/>
      <c r="B77" s="556"/>
      <c r="C77" s="662"/>
      <c r="D77" s="326">
        <v>4</v>
      </c>
      <c r="E77" s="382" t="s">
        <v>1163</v>
      </c>
      <c r="F77" s="330">
        <v>250</v>
      </c>
      <c r="G77" s="467" t="s">
        <v>1164</v>
      </c>
      <c r="H77" s="57"/>
      <c r="I77" s="57"/>
      <c r="J77" s="57"/>
      <c r="K77" s="57"/>
      <c r="L77" s="57"/>
      <c r="M77" s="57"/>
    </row>
    <row r="78" spans="1:13" s="285" customFormat="1" ht="35.25" customHeight="1" x14ac:dyDescent="0.25">
      <c r="A78" s="559"/>
      <c r="B78" s="559"/>
      <c r="C78" s="750"/>
      <c r="D78" s="326">
        <v>5</v>
      </c>
      <c r="E78" s="382" t="s">
        <v>1167</v>
      </c>
      <c r="F78" s="330">
        <v>300</v>
      </c>
      <c r="G78" s="330" t="s">
        <v>1147</v>
      </c>
      <c r="H78" s="264"/>
      <c r="I78" s="264"/>
      <c r="J78" s="264"/>
      <c r="K78" s="264"/>
      <c r="L78" s="264"/>
      <c r="M78" s="264"/>
    </row>
    <row r="79" spans="1:13" ht="29.25" customHeight="1" x14ac:dyDescent="0.25">
      <c r="A79" s="557"/>
      <c r="B79" s="557"/>
      <c r="C79" s="633"/>
      <c r="D79" s="326">
        <v>6</v>
      </c>
      <c r="E79" s="382" t="s">
        <v>1166</v>
      </c>
      <c r="F79" s="330">
        <v>230</v>
      </c>
      <c r="G79" s="330" t="s">
        <v>1146</v>
      </c>
      <c r="H79" s="57"/>
      <c r="I79" s="57"/>
      <c r="J79" s="57"/>
      <c r="K79" s="57"/>
      <c r="L79" s="57"/>
      <c r="M79" s="57"/>
    </row>
    <row r="80" spans="1:13" s="285" customFormat="1" ht="46.5" customHeight="1" x14ac:dyDescent="0.25">
      <c r="A80" s="293"/>
      <c r="B80" s="284"/>
      <c r="C80" s="341"/>
      <c r="D80" s="326">
        <v>7</v>
      </c>
      <c r="E80" s="382" t="s">
        <v>1165</v>
      </c>
      <c r="F80" s="333" t="s">
        <v>1145</v>
      </c>
      <c r="G80" s="331" t="s">
        <v>1143</v>
      </c>
      <c r="H80" s="264"/>
      <c r="I80" s="264"/>
      <c r="J80" s="264"/>
      <c r="K80" s="264"/>
      <c r="L80" s="264"/>
      <c r="M80" s="264"/>
    </row>
    <row r="81" spans="1:13" s="285" customFormat="1" ht="44.25" customHeight="1" x14ac:dyDescent="0.25">
      <c r="A81" s="284"/>
      <c r="B81" s="284"/>
      <c r="C81" s="341"/>
      <c r="D81" s="326">
        <v>8</v>
      </c>
      <c r="E81" s="382" t="s">
        <v>1179</v>
      </c>
      <c r="F81" s="331" t="s">
        <v>1144</v>
      </c>
      <c r="G81" s="330" t="s">
        <v>1142</v>
      </c>
      <c r="H81" s="264"/>
      <c r="I81" s="264"/>
      <c r="J81" s="264"/>
      <c r="K81" s="264"/>
      <c r="L81" s="264"/>
      <c r="M81" s="264"/>
    </row>
    <row r="82" spans="1:13" s="285" customFormat="1" ht="35.25" customHeight="1" x14ac:dyDescent="0.25">
      <c r="A82" s="284"/>
      <c r="B82" s="284"/>
      <c r="C82" s="341"/>
      <c r="D82" s="326">
        <v>9</v>
      </c>
      <c r="E82" s="382" t="s">
        <v>1182</v>
      </c>
      <c r="F82" s="334">
        <v>400</v>
      </c>
      <c r="G82" s="330" t="s">
        <v>1147</v>
      </c>
      <c r="H82" s="264"/>
      <c r="I82" s="264"/>
      <c r="J82" s="264"/>
      <c r="K82" s="264"/>
      <c r="L82" s="264"/>
      <c r="M82" s="264"/>
    </row>
    <row r="83" spans="1:13" s="285" customFormat="1" ht="32.25" customHeight="1" x14ac:dyDescent="0.25">
      <c r="A83" s="284"/>
      <c r="B83" s="284"/>
      <c r="C83" s="341"/>
      <c r="D83" s="326">
        <v>10</v>
      </c>
      <c r="E83" s="382" t="s">
        <v>1169</v>
      </c>
      <c r="F83" s="335">
        <v>400</v>
      </c>
      <c r="G83" s="469" t="s">
        <v>1147</v>
      </c>
      <c r="H83" s="264"/>
      <c r="I83" s="264"/>
      <c r="J83" s="264"/>
      <c r="K83" s="264"/>
      <c r="L83" s="264"/>
      <c r="M83" s="264"/>
    </row>
    <row r="84" spans="1:13" s="303" customFormat="1" ht="29.25" customHeight="1" x14ac:dyDescent="0.25">
      <c r="A84" s="309"/>
      <c r="B84" s="302"/>
      <c r="C84" s="341"/>
      <c r="D84" s="326">
        <v>11</v>
      </c>
      <c r="E84" s="475" t="s">
        <v>1175</v>
      </c>
      <c r="F84" s="336">
        <v>300</v>
      </c>
      <c r="G84" s="470" t="s">
        <v>1164</v>
      </c>
      <c r="H84" s="264"/>
      <c r="I84" s="264"/>
      <c r="J84" s="264"/>
      <c r="K84" s="264"/>
      <c r="L84" s="264"/>
      <c r="M84" s="264"/>
    </row>
    <row r="85" spans="1:13" s="285" customFormat="1" ht="31.5" customHeight="1" x14ac:dyDescent="0.25">
      <c r="A85" s="293"/>
      <c r="B85" s="284"/>
      <c r="C85" s="341"/>
      <c r="D85" s="326">
        <v>12</v>
      </c>
      <c r="E85" s="475" t="s">
        <v>1176</v>
      </c>
      <c r="F85" s="336">
        <v>300</v>
      </c>
      <c r="G85" s="471" t="s">
        <v>1164</v>
      </c>
      <c r="H85" s="264"/>
      <c r="I85" s="264"/>
      <c r="J85" s="264"/>
      <c r="K85" s="264"/>
      <c r="L85" s="264"/>
      <c r="M85" s="264"/>
    </row>
    <row r="86" spans="1:13" s="303" customFormat="1" ht="37.5" customHeight="1" x14ac:dyDescent="0.25">
      <c r="A86" s="293"/>
      <c r="B86" s="302"/>
      <c r="C86" s="341"/>
      <c r="D86" s="326">
        <v>13</v>
      </c>
      <c r="E86" s="476" t="s">
        <v>1168</v>
      </c>
      <c r="F86" s="336">
        <v>75</v>
      </c>
      <c r="G86" s="470" t="s">
        <v>1164</v>
      </c>
      <c r="H86" s="264"/>
      <c r="I86" s="264"/>
      <c r="J86" s="264"/>
      <c r="K86" s="264"/>
      <c r="L86" s="264"/>
      <c r="M86" s="264"/>
    </row>
    <row r="87" spans="1:13" s="303" customFormat="1" ht="32.25" customHeight="1" x14ac:dyDescent="0.25">
      <c r="A87" s="293"/>
      <c r="B87" s="302"/>
      <c r="C87" s="341"/>
      <c r="D87" s="326">
        <v>14</v>
      </c>
      <c r="E87" s="476" t="s">
        <v>1177</v>
      </c>
      <c r="F87" s="336">
        <v>400</v>
      </c>
      <c r="G87" s="470" t="s">
        <v>1164</v>
      </c>
      <c r="H87" s="264"/>
      <c r="I87" s="264"/>
      <c r="J87" s="264"/>
      <c r="K87" s="264"/>
      <c r="L87" s="264"/>
      <c r="M87" s="264"/>
    </row>
    <row r="88" spans="1:13" s="303" customFormat="1" ht="35.25" customHeight="1" x14ac:dyDescent="0.25">
      <c r="A88" s="293"/>
      <c r="B88" s="302"/>
      <c r="C88" s="341"/>
      <c r="D88" s="326">
        <v>15</v>
      </c>
      <c r="E88" s="473" t="s">
        <v>1181</v>
      </c>
      <c r="F88" s="336">
        <v>51</v>
      </c>
      <c r="G88" s="337" t="s">
        <v>1147</v>
      </c>
      <c r="H88" s="264"/>
      <c r="I88" s="264"/>
      <c r="J88" s="264"/>
      <c r="K88" s="264"/>
      <c r="L88" s="264"/>
      <c r="M88" s="264"/>
    </row>
    <row r="89" spans="1:13" s="303" customFormat="1" ht="38.25" customHeight="1" x14ac:dyDescent="0.25">
      <c r="A89" s="293"/>
      <c r="B89" s="302"/>
      <c r="C89" s="341"/>
      <c r="D89" s="326">
        <v>16</v>
      </c>
      <c r="E89" s="473" t="s">
        <v>1174</v>
      </c>
      <c r="F89" s="336">
        <v>300</v>
      </c>
      <c r="G89" s="470" t="s">
        <v>1164</v>
      </c>
      <c r="H89" s="264"/>
      <c r="I89" s="264"/>
      <c r="J89" s="264"/>
      <c r="K89" s="264"/>
      <c r="L89" s="264"/>
      <c r="M89" s="264"/>
    </row>
    <row r="90" spans="1:13" s="303" customFormat="1" ht="44.25" customHeight="1" x14ac:dyDescent="0.25">
      <c r="A90" s="293"/>
      <c r="B90" s="302"/>
      <c r="C90" s="341"/>
      <c r="D90" s="326">
        <v>17</v>
      </c>
      <c r="E90" s="476" t="s">
        <v>1171</v>
      </c>
      <c r="F90" s="336">
        <v>350</v>
      </c>
      <c r="G90" s="470" t="s">
        <v>1164</v>
      </c>
      <c r="H90" s="264"/>
      <c r="I90" s="264"/>
      <c r="J90" s="264"/>
      <c r="K90" s="264"/>
      <c r="L90" s="264"/>
      <c r="M90" s="264"/>
    </row>
    <row r="91" spans="1:13" s="303" customFormat="1" ht="45" customHeight="1" x14ac:dyDescent="0.25">
      <c r="A91" s="324"/>
      <c r="B91" s="302"/>
      <c r="C91" s="341"/>
      <c r="D91" s="326">
        <v>18</v>
      </c>
      <c r="E91" s="473" t="s">
        <v>1170</v>
      </c>
      <c r="F91" s="336">
        <v>250</v>
      </c>
      <c r="G91" s="470" t="s">
        <v>1147</v>
      </c>
      <c r="H91" s="264"/>
      <c r="I91" s="264"/>
      <c r="J91" s="264"/>
      <c r="K91" s="264"/>
      <c r="L91" s="264"/>
      <c r="M91" s="264"/>
    </row>
    <row r="92" spans="1:13" s="303" customFormat="1" ht="37.5" customHeight="1" x14ac:dyDescent="0.25">
      <c r="A92" s="293"/>
      <c r="B92" s="302"/>
      <c r="C92" s="341"/>
      <c r="D92" s="326">
        <v>19</v>
      </c>
      <c r="E92" s="474" t="s">
        <v>1172</v>
      </c>
      <c r="F92" s="336">
        <v>300</v>
      </c>
      <c r="G92" s="468" t="s">
        <v>1147</v>
      </c>
      <c r="H92" s="264"/>
      <c r="I92" s="264"/>
      <c r="J92" s="264"/>
      <c r="K92" s="264"/>
      <c r="L92" s="264"/>
      <c r="M92" s="264"/>
    </row>
    <row r="93" spans="1:13" s="303" customFormat="1" ht="40.5" customHeight="1" x14ac:dyDescent="0.25">
      <c r="A93" s="293"/>
      <c r="B93" s="302"/>
      <c r="C93" s="341"/>
      <c r="D93" s="326">
        <v>20</v>
      </c>
      <c r="E93" s="474" t="s">
        <v>1150</v>
      </c>
      <c r="F93" s="338">
        <v>75</v>
      </c>
      <c r="G93" s="337" t="s">
        <v>1164</v>
      </c>
      <c r="H93" s="264"/>
      <c r="I93" s="264"/>
      <c r="J93" s="264"/>
      <c r="K93" s="264"/>
      <c r="L93" s="264"/>
      <c r="M93" s="264"/>
    </row>
    <row r="94" spans="1:13" s="303" customFormat="1" ht="38.25" customHeight="1" x14ac:dyDescent="0.25">
      <c r="A94" s="293"/>
      <c r="B94" s="302"/>
      <c r="C94" s="341"/>
      <c r="D94" s="326">
        <v>21</v>
      </c>
      <c r="E94" s="474" t="s">
        <v>1180</v>
      </c>
      <c r="F94" s="336">
        <v>250</v>
      </c>
      <c r="G94" s="470" t="s">
        <v>1164</v>
      </c>
      <c r="H94" s="264"/>
      <c r="I94" s="264"/>
      <c r="J94" s="264"/>
      <c r="K94" s="264"/>
      <c r="L94" s="264"/>
      <c r="M94" s="264"/>
    </row>
    <row r="95" spans="1:13" s="285" customFormat="1" ht="40.5" customHeight="1" x14ac:dyDescent="0.25">
      <c r="A95" s="284"/>
      <c r="B95" s="284"/>
      <c r="C95" s="341"/>
      <c r="D95" s="326">
        <v>22</v>
      </c>
      <c r="E95" s="475" t="s">
        <v>1178</v>
      </c>
      <c r="F95" s="336">
        <v>200</v>
      </c>
      <c r="G95" s="472" t="s">
        <v>1164</v>
      </c>
      <c r="H95" s="264"/>
      <c r="I95" s="264"/>
      <c r="J95" s="264"/>
      <c r="K95" s="264"/>
      <c r="L95" s="264"/>
      <c r="M95" s="264"/>
    </row>
    <row r="96" spans="1:13" ht="32.25" customHeight="1" x14ac:dyDescent="0.25">
      <c r="A96" s="884">
        <v>4</v>
      </c>
      <c r="B96" s="881" t="s">
        <v>72</v>
      </c>
      <c r="C96" s="885" t="s">
        <v>528</v>
      </c>
      <c r="D96" s="190" t="s">
        <v>98</v>
      </c>
      <c r="E96" s="191" t="s">
        <v>529</v>
      </c>
      <c r="F96" s="325"/>
      <c r="G96" s="192" t="s">
        <v>530</v>
      </c>
      <c r="H96" s="57"/>
      <c r="I96" s="57"/>
      <c r="J96" s="57"/>
      <c r="K96" s="57"/>
      <c r="L96" s="57"/>
      <c r="M96" s="57"/>
    </row>
    <row r="97" spans="1:13" ht="15.75" customHeight="1" x14ac:dyDescent="0.25">
      <c r="A97" s="556"/>
      <c r="B97" s="556"/>
      <c r="C97" s="556"/>
      <c r="D97" s="193">
        <v>2</v>
      </c>
      <c r="E97" s="174" t="s">
        <v>531</v>
      </c>
      <c r="F97" s="481"/>
      <c r="G97" s="477">
        <v>6</v>
      </c>
      <c r="H97" s="57"/>
      <c r="I97" s="57"/>
      <c r="J97" s="57"/>
      <c r="K97" s="57"/>
      <c r="L97" s="57"/>
      <c r="M97" s="57"/>
    </row>
    <row r="98" spans="1:13" ht="15.75" customHeight="1" x14ac:dyDescent="0.25">
      <c r="A98" s="556"/>
      <c r="B98" s="556"/>
      <c r="C98" s="556"/>
      <c r="D98" s="193">
        <v>3</v>
      </c>
      <c r="E98" s="174" t="s">
        <v>532</v>
      </c>
      <c r="F98" s="481"/>
      <c r="G98" s="477">
        <v>8</v>
      </c>
      <c r="H98" s="57"/>
      <c r="I98" s="57"/>
      <c r="J98" s="57"/>
      <c r="K98" s="57"/>
      <c r="L98" s="57"/>
      <c r="M98" s="57"/>
    </row>
    <row r="99" spans="1:13" ht="15.75" customHeight="1" x14ac:dyDescent="0.25">
      <c r="A99" s="556"/>
      <c r="B99" s="556"/>
      <c r="C99" s="556"/>
      <c r="D99" s="193">
        <v>4</v>
      </c>
      <c r="E99" s="212" t="s">
        <v>533</v>
      </c>
      <c r="F99" s="481"/>
      <c r="G99" s="477">
        <v>8</v>
      </c>
      <c r="H99" s="57"/>
      <c r="I99" s="57"/>
      <c r="J99" s="57"/>
      <c r="K99" s="57"/>
      <c r="L99" s="57"/>
      <c r="M99" s="57"/>
    </row>
    <row r="100" spans="1:13" ht="15.75" customHeight="1" x14ac:dyDescent="0.25">
      <c r="A100" s="556"/>
      <c r="B100" s="556"/>
      <c r="C100" s="556"/>
      <c r="D100" s="193">
        <v>5</v>
      </c>
      <c r="E100" s="482" t="s">
        <v>534</v>
      </c>
      <c r="F100" s="481"/>
      <c r="G100" s="477">
        <v>1</v>
      </c>
      <c r="H100" s="57"/>
      <c r="I100" s="57"/>
      <c r="J100" s="57"/>
      <c r="K100" s="57"/>
      <c r="L100" s="57"/>
      <c r="M100" s="57"/>
    </row>
    <row r="101" spans="1:13" ht="15.75" customHeight="1" x14ac:dyDescent="0.25">
      <c r="A101" s="557"/>
      <c r="B101" s="557"/>
      <c r="C101" s="557"/>
      <c r="D101" s="193">
        <v>6</v>
      </c>
      <c r="E101" s="174" t="s">
        <v>535</v>
      </c>
      <c r="F101" s="481"/>
      <c r="G101" s="477">
        <v>1</v>
      </c>
      <c r="H101" s="57"/>
      <c r="I101" s="57"/>
      <c r="J101" s="57"/>
      <c r="K101" s="57"/>
      <c r="L101" s="57"/>
      <c r="M101" s="57"/>
    </row>
    <row r="102" spans="1:13" ht="15.75" customHeight="1" x14ac:dyDescent="0.25">
      <c r="A102" s="194" t="s">
        <v>536</v>
      </c>
      <c r="B102" s="57"/>
      <c r="C102" s="372"/>
      <c r="D102" s="195" t="s">
        <v>537</v>
      </c>
      <c r="E102" s="32" t="s">
        <v>1314</v>
      </c>
      <c r="F102" s="32"/>
      <c r="G102" s="483">
        <v>8</v>
      </c>
      <c r="H102" s="57"/>
      <c r="I102" s="57"/>
      <c r="J102" s="57"/>
      <c r="K102" s="57"/>
      <c r="L102" s="57"/>
      <c r="M102" s="57"/>
    </row>
    <row r="103" spans="1:13" ht="15.75" customHeight="1" x14ac:dyDescent="0.25">
      <c r="A103" s="165" t="s">
        <v>98</v>
      </c>
      <c r="B103" s="166" t="s">
        <v>176</v>
      </c>
      <c r="C103" s="373" t="s">
        <v>158</v>
      </c>
      <c r="D103" s="183" t="s">
        <v>177</v>
      </c>
      <c r="E103" s="484"/>
      <c r="F103" s="484"/>
      <c r="G103" s="484"/>
      <c r="H103" s="176"/>
      <c r="I103" s="139"/>
      <c r="J103" s="57"/>
      <c r="K103" s="57"/>
      <c r="L103" s="57"/>
      <c r="M103" s="57"/>
    </row>
    <row r="104" spans="1:13" ht="24.75" customHeight="1" x14ac:dyDescent="0.25">
      <c r="A104" s="890">
        <v>1</v>
      </c>
      <c r="B104" s="881" t="s">
        <v>73</v>
      </c>
      <c r="C104" s="882" t="s">
        <v>538</v>
      </c>
      <c r="D104" s="196" t="s">
        <v>168</v>
      </c>
      <c r="E104" s="279" t="s">
        <v>179</v>
      </c>
      <c r="F104" s="196" t="s">
        <v>539</v>
      </c>
      <c r="G104" s="196" t="s">
        <v>540</v>
      </c>
      <c r="H104" s="196" t="s">
        <v>541</v>
      </c>
      <c r="I104" s="196" t="s">
        <v>542</v>
      </c>
      <c r="J104" s="57"/>
      <c r="K104" s="57"/>
      <c r="L104" s="57"/>
      <c r="M104" s="57"/>
    </row>
    <row r="105" spans="1:13" ht="15.75" customHeight="1" x14ac:dyDescent="0.25">
      <c r="A105" s="556"/>
      <c r="B105" s="556"/>
      <c r="C105" s="662"/>
      <c r="D105" s="212">
        <v>1</v>
      </c>
      <c r="E105" s="485" t="s">
        <v>962</v>
      </c>
      <c r="F105" s="52" t="s">
        <v>1155</v>
      </c>
      <c r="G105" s="76"/>
      <c r="H105" s="193" t="s">
        <v>1156</v>
      </c>
      <c r="I105" s="480" t="s">
        <v>1315</v>
      </c>
      <c r="J105" s="57"/>
      <c r="K105" s="57"/>
      <c r="L105" s="57"/>
      <c r="M105" s="57"/>
    </row>
    <row r="106" spans="1:13" ht="15.75" customHeight="1" x14ac:dyDescent="0.25">
      <c r="A106" s="556"/>
      <c r="B106" s="556"/>
      <c r="C106" s="662"/>
      <c r="D106" s="212">
        <v>2</v>
      </c>
      <c r="E106" s="485" t="s">
        <v>963</v>
      </c>
      <c r="F106" s="52" t="s">
        <v>1158</v>
      </c>
      <c r="G106" s="76"/>
      <c r="H106" s="193" t="s">
        <v>1159</v>
      </c>
      <c r="I106" s="478" t="s">
        <v>1315</v>
      </c>
      <c r="J106" s="57"/>
      <c r="K106" s="57"/>
      <c r="L106" s="57"/>
      <c r="M106" s="57"/>
    </row>
    <row r="107" spans="1:13" ht="15.75" customHeight="1" x14ac:dyDescent="0.25">
      <c r="A107" s="556"/>
      <c r="B107" s="556"/>
      <c r="C107" s="662"/>
      <c r="D107" s="212">
        <v>3</v>
      </c>
      <c r="E107" s="485" t="s">
        <v>964</v>
      </c>
      <c r="F107" s="52" t="s">
        <v>565</v>
      </c>
      <c r="G107" s="76"/>
      <c r="H107" s="193"/>
      <c r="I107" s="478" t="s">
        <v>1315</v>
      </c>
      <c r="J107" s="57"/>
      <c r="K107" s="57"/>
      <c r="L107" s="57"/>
      <c r="M107" s="57"/>
    </row>
    <row r="108" spans="1:13" ht="15.75" customHeight="1" x14ac:dyDescent="0.25">
      <c r="A108" s="556"/>
      <c r="B108" s="556"/>
      <c r="C108" s="662"/>
      <c r="D108" s="52">
        <v>4</v>
      </c>
      <c r="E108" s="485" t="s">
        <v>965</v>
      </c>
      <c r="F108" s="52" t="s">
        <v>565</v>
      </c>
      <c r="G108" s="76"/>
      <c r="H108" s="193"/>
      <c r="I108" s="478" t="s">
        <v>1315</v>
      </c>
      <c r="J108" s="57"/>
      <c r="K108" s="57"/>
      <c r="L108" s="57"/>
      <c r="M108" s="57"/>
    </row>
    <row r="109" spans="1:13" ht="15.75" customHeight="1" x14ac:dyDescent="0.25">
      <c r="A109" s="557"/>
      <c r="B109" s="557"/>
      <c r="C109" s="633"/>
      <c r="D109" s="52">
        <v>5</v>
      </c>
      <c r="E109" s="485" t="s">
        <v>966</v>
      </c>
      <c r="F109" s="52" t="s">
        <v>1250</v>
      </c>
      <c r="G109" s="76"/>
      <c r="H109" s="193" t="s">
        <v>1157</v>
      </c>
      <c r="I109" s="478" t="s">
        <v>1315</v>
      </c>
      <c r="J109" s="57"/>
      <c r="K109" s="57"/>
      <c r="L109" s="57"/>
      <c r="M109" s="57"/>
    </row>
    <row r="110" spans="1:13" s="351" customFormat="1" ht="15.75" customHeight="1" x14ac:dyDescent="0.25">
      <c r="A110" s="352"/>
      <c r="B110" s="352"/>
      <c r="C110" s="374"/>
      <c r="D110" s="212">
        <v>6</v>
      </c>
      <c r="E110" s="486" t="s">
        <v>1252</v>
      </c>
      <c r="F110" s="53" t="s">
        <v>1251</v>
      </c>
      <c r="G110" s="264"/>
      <c r="H110" s="296"/>
      <c r="I110" s="479"/>
      <c r="J110" s="264"/>
      <c r="K110" s="264"/>
      <c r="L110" s="264"/>
      <c r="M110" s="264"/>
    </row>
    <row r="111" spans="1:13" ht="15.75" customHeight="1" x14ac:dyDescent="0.25">
      <c r="A111" s="193">
        <v>2</v>
      </c>
      <c r="B111" s="193" t="s">
        <v>74</v>
      </c>
      <c r="C111" s="375" t="s">
        <v>543</v>
      </c>
      <c r="D111" s="875" t="s">
        <v>967</v>
      </c>
      <c r="E111" s="876"/>
      <c r="F111" s="52"/>
      <c r="G111" s="57"/>
      <c r="H111" s="57"/>
      <c r="I111" s="57"/>
      <c r="J111" s="57"/>
      <c r="K111" s="57"/>
      <c r="L111" s="57"/>
      <c r="M111" s="57"/>
    </row>
    <row r="112" spans="1:13" ht="15.75" customHeight="1" x14ac:dyDescent="0.25">
      <c r="A112" s="130" t="s">
        <v>544</v>
      </c>
      <c r="B112" s="61"/>
      <c r="C112" s="376"/>
      <c r="D112" s="434"/>
      <c r="E112" s="434"/>
      <c r="F112" s="434"/>
      <c r="G112" s="57"/>
      <c r="H112" s="57"/>
      <c r="I112" s="57"/>
      <c r="J112" s="57"/>
      <c r="K112" s="57"/>
      <c r="L112" s="57"/>
      <c r="M112" s="57"/>
    </row>
    <row r="113" spans="1:13" ht="15.75" customHeight="1" x14ac:dyDescent="0.25">
      <c r="A113" s="886">
        <v>1</v>
      </c>
      <c r="B113" s="887" t="s">
        <v>545</v>
      </c>
      <c r="C113" s="888" t="s">
        <v>546</v>
      </c>
      <c r="D113" s="487" t="s">
        <v>168</v>
      </c>
      <c r="E113" s="488" t="s">
        <v>179</v>
      </c>
      <c r="F113" s="488" t="s">
        <v>539</v>
      </c>
      <c r="G113" s="197" t="s">
        <v>540</v>
      </c>
      <c r="H113" s="877" t="s">
        <v>541</v>
      </c>
      <c r="I113" s="563"/>
      <c r="J113" s="57"/>
      <c r="K113" s="57"/>
      <c r="L113" s="57"/>
      <c r="M113" s="57"/>
    </row>
    <row r="114" spans="1:13" ht="15.75" customHeight="1" x14ac:dyDescent="0.25">
      <c r="A114" s="556"/>
      <c r="B114" s="575"/>
      <c r="C114" s="889"/>
      <c r="D114" s="489">
        <v>1</v>
      </c>
      <c r="E114" s="135" t="s">
        <v>547</v>
      </c>
      <c r="F114" s="490" t="s">
        <v>969</v>
      </c>
      <c r="G114" s="76"/>
      <c r="H114" s="500" t="s">
        <v>1417</v>
      </c>
      <c r="I114" s="478" t="s">
        <v>513</v>
      </c>
      <c r="J114" s="57"/>
      <c r="K114" s="57"/>
      <c r="L114" s="57"/>
      <c r="M114" s="57"/>
    </row>
    <row r="115" spans="1:13" ht="15.75" customHeight="1" x14ac:dyDescent="0.25">
      <c r="A115" s="556"/>
      <c r="B115" s="575"/>
      <c r="C115" s="889"/>
      <c r="D115" s="489">
        <v>2</v>
      </c>
      <c r="E115" s="135" t="s">
        <v>548</v>
      </c>
      <c r="F115" s="490" t="s">
        <v>968</v>
      </c>
      <c r="G115" s="76"/>
      <c r="H115" s="502"/>
      <c r="I115" s="478"/>
      <c r="J115" s="57"/>
      <c r="K115" s="57"/>
      <c r="L115" s="57"/>
      <c r="M115" s="57"/>
    </row>
    <row r="116" spans="1:13" ht="15.75" customHeight="1" x14ac:dyDescent="0.25">
      <c r="A116" s="556"/>
      <c r="B116" s="575"/>
      <c r="C116" s="889"/>
      <c r="D116" s="489">
        <v>3</v>
      </c>
      <c r="E116" s="135" t="s">
        <v>1418</v>
      </c>
      <c r="F116" s="490" t="s">
        <v>970</v>
      </c>
      <c r="G116" s="297"/>
      <c r="H116" s="501" t="s">
        <v>1419</v>
      </c>
      <c r="I116" s="478"/>
      <c r="J116" s="57"/>
      <c r="K116" s="57"/>
      <c r="L116" s="57"/>
      <c r="M116" s="57"/>
    </row>
    <row r="117" spans="1:13" ht="15.75" customHeight="1" x14ac:dyDescent="0.25"/>
    <row r="118" spans="1:13" ht="15.75" customHeight="1" x14ac:dyDescent="0.25"/>
    <row r="119" spans="1:13" ht="15.75" customHeight="1" x14ac:dyDescent="0.25"/>
    <row r="120" spans="1:13" ht="15.75" customHeight="1" x14ac:dyDescent="0.25"/>
    <row r="121" spans="1:13" ht="15.75" customHeight="1" x14ac:dyDescent="0.25"/>
    <row r="122" spans="1:13" ht="15.75" customHeight="1" x14ac:dyDescent="0.25"/>
    <row r="123" spans="1:13" ht="15.75" customHeight="1" x14ac:dyDescent="0.25"/>
    <row r="124" spans="1:13" ht="15.75" customHeight="1" x14ac:dyDescent="0.25"/>
    <row r="125" spans="1:13" ht="15.75" customHeight="1" x14ac:dyDescent="0.25"/>
    <row r="126" spans="1:13" ht="15.75" customHeight="1" x14ac:dyDescent="0.25"/>
    <row r="127" spans="1:13" ht="15.75" customHeight="1" x14ac:dyDescent="0.25"/>
    <row r="128" spans="1:13"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sheetData>
  <mergeCells count="89">
    <mergeCell ref="E15:I15"/>
    <mergeCell ref="K24:M24"/>
    <mergeCell ref="K19:M19"/>
    <mergeCell ref="K20:M20"/>
    <mergeCell ref="K21:M21"/>
    <mergeCell ref="K22:M22"/>
    <mergeCell ref="K23:M23"/>
    <mergeCell ref="J9:M9"/>
    <mergeCell ref="E10:G10"/>
    <mergeCell ref="J11:M11"/>
    <mergeCell ref="H10:I10"/>
    <mergeCell ref="J10:M10"/>
    <mergeCell ref="J8:M8"/>
    <mergeCell ref="E4:G4"/>
    <mergeCell ref="E6:G6"/>
    <mergeCell ref="H6:I6"/>
    <mergeCell ref="J6:M6"/>
    <mergeCell ref="E7:G7"/>
    <mergeCell ref="H7:I7"/>
    <mergeCell ref="J7:M7"/>
    <mergeCell ref="E5:G5"/>
    <mergeCell ref="H5:I5"/>
    <mergeCell ref="C19:C38"/>
    <mergeCell ref="E11:G11"/>
    <mergeCell ref="H11:I11"/>
    <mergeCell ref="A12:A18"/>
    <mergeCell ref="A19:A38"/>
    <mergeCell ref="E16:I16"/>
    <mergeCell ref="E17:I17"/>
    <mergeCell ref="E18:I18"/>
    <mergeCell ref="A4:A11"/>
    <mergeCell ref="E8:G8"/>
    <mergeCell ref="H8:I8"/>
    <mergeCell ref="E9:G9"/>
    <mergeCell ref="H9:I9"/>
    <mergeCell ref="E12:I12"/>
    <mergeCell ref="E13:I13"/>
    <mergeCell ref="E14:I14"/>
    <mergeCell ref="K38:M38"/>
    <mergeCell ref="K32:M32"/>
    <mergeCell ref="K37:M37"/>
    <mergeCell ref="K34:M34"/>
    <mergeCell ref="K25:M25"/>
    <mergeCell ref="K26:M26"/>
    <mergeCell ref="K27:M27"/>
    <mergeCell ref="K35:M35"/>
    <mergeCell ref="K36:M36"/>
    <mergeCell ref="K33:M33"/>
    <mergeCell ref="F60:G60"/>
    <mergeCell ref="F61:G61"/>
    <mergeCell ref="F40:G40"/>
    <mergeCell ref="H40:I40"/>
    <mergeCell ref="J40:M40"/>
    <mergeCell ref="A69:A72"/>
    <mergeCell ref="B69:B72"/>
    <mergeCell ref="C69:C72"/>
    <mergeCell ref="B73:B79"/>
    <mergeCell ref="C73:C79"/>
    <mergeCell ref="A73:A79"/>
    <mergeCell ref="A96:A101"/>
    <mergeCell ref="B96:B101"/>
    <mergeCell ref="C96:C101"/>
    <mergeCell ref="A113:A116"/>
    <mergeCell ref="B113:B116"/>
    <mergeCell ref="C113:C116"/>
    <mergeCell ref="A104:A109"/>
    <mergeCell ref="D111:E111"/>
    <mergeCell ref="H113:I113"/>
    <mergeCell ref="D3:M3"/>
    <mergeCell ref="B4:B39"/>
    <mergeCell ref="C4:C11"/>
    <mergeCell ref="H4:I4"/>
    <mergeCell ref="J4:M4"/>
    <mergeCell ref="J5:M5"/>
    <mergeCell ref="C12:C18"/>
    <mergeCell ref="F19:G19"/>
    <mergeCell ref="B104:B109"/>
    <mergeCell ref="C104:C109"/>
    <mergeCell ref="B59:B61"/>
    <mergeCell ref="C59:C61"/>
    <mergeCell ref="K60:M60"/>
    <mergeCell ref="K61:M61"/>
    <mergeCell ref="A64:A68"/>
    <mergeCell ref="B64:B68"/>
    <mergeCell ref="A42:A44"/>
    <mergeCell ref="B42:B44"/>
    <mergeCell ref="A47:A58"/>
    <mergeCell ref="B47:B58"/>
    <mergeCell ref="A59:A61"/>
  </mergeCells>
  <hyperlinks>
    <hyperlink ref="H114" r:id="rId1" display="https://www.google.com/search?q=%D0%9E%D1%89%D0%B0%D0%B4%D0%B1%D0%B0%D0%BD%D0%BA+%D1%83+%D0%BC.+%D0%9A%D0%BE%D1%80%D1%8E%D0%BA%D1%96%D0%B2%D0%BA%D0%B0&amp;rlz=1C1GCEA_enUA883UA883&amp;sxsrf=ALeKk02OI70NkkZt00K7Q2LnNwNN2-VdWQ%3A1623423089047&amp;ei=cXjDYJOtAoWZkgW1hLLQCA&amp;oq=%D0%9E%D1%89%D0%B0%D0%B4%D0%B1%D0%B0%D0%BD%D0%BA+%D1%83+%D0%BC.+%D0%9A%D0%BE%D1%80%D1%8E%D0%BA%D1%96%D0%B2%D0%BA%D0%B0&amp;gs_lcp=Cgdnd3Mtd2l6EAMyBQghEKABMgUIIRCgAToECCMQJzoICAAQsQMQgwE6BQgAELEDOgIIADoFCC4QsQM6BwgjELECECc6CggAELEDELEDEEM6BAgAEAo6BggAEAoQAToHCAAQsQMQCjoKCAAQsQMQsQMQCjoKCAAQsQMQgwEQCjoKCC4QxwEQrwEQCjoFCAAQywE6CAguEMcBEK8BOgYIABAWEB46BwghEAoQoAE6BAghEBVQ-ZgPWKPdD2C-4A9oA3ACeACAAYgBiAGgGZIBBDEuMjaYAQCgAQGqAQdnd3Mtd2l6wAEB&amp;sclient=gws-wiz&amp;ved=0ahUKEwjTqauk6o_xAhWFjKQKHTWCDIoQ4dUDCA8&amp;uact=5"/>
  </hyperlinks>
  <pageMargins left="0.7" right="0.7" top="0.75" bottom="0.75" header="0" footer="0"/>
  <pageSetup paperSize="9" scale="35" fitToHeight="0" orientation="landscape" r:id="rId2"/>
  <legacyDrawing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K76"/>
  <sheetViews>
    <sheetView topLeftCell="C1" workbookViewId="0">
      <selection activeCell="R38" sqref="R38"/>
    </sheetView>
  </sheetViews>
  <sheetFormatPr defaultColWidth="14.42578125" defaultRowHeight="15" customHeight="1" x14ac:dyDescent="0.25"/>
  <cols>
    <col min="1" max="1" width="6" customWidth="1"/>
    <col min="2" max="2" width="30.85546875" customWidth="1"/>
    <col min="3" max="3" width="10.42578125" customWidth="1"/>
    <col min="4" max="11" width="9.140625" customWidth="1"/>
  </cols>
  <sheetData>
    <row r="1" spans="1:11" x14ac:dyDescent="0.25">
      <c r="A1" s="356" t="s">
        <v>76</v>
      </c>
      <c r="B1" s="357"/>
      <c r="C1" s="357"/>
      <c r="D1" s="357"/>
      <c r="E1" s="357"/>
      <c r="F1" s="357"/>
      <c r="G1" s="357"/>
      <c r="H1" s="357"/>
      <c r="I1" s="357"/>
      <c r="J1" s="357"/>
      <c r="K1" s="357"/>
    </row>
    <row r="2" spans="1:11" x14ac:dyDescent="0.25">
      <c r="A2" s="358"/>
      <c r="B2" s="358"/>
      <c r="C2" s="357"/>
      <c r="D2" s="357"/>
      <c r="E2" s="357"/>
      <c r="F2" s="357"/>
      <c r="G2" s="357"/>
      <c r="H2" s="357"/>
      <c r="I2" s="357"/>
      <c r="J2" s="357"/>
      <c r="K2" s="357"/>
    </row>
    <row r="3" spans="1:11" ht="28.5" customHeight="1" x14ac:dyDescent="0.25">
      <c r="A3" s="363" t="s">
        <v>98</v>
      </c>
      <c r="B3" s="947" t="s">
        <v>549</v>
      </c>
      <c r="C3" s="948"/>
      <c r="D3" s="948"/>
      <c r="E3" s="948"/>
      <c r="F3" s="948"/>
      <c r="G3" s="948"/>
      <c r="H3" s="948"/>
      <c r="I3" s="949"/>
      <c r="J3" s="947" t="s">
        <v>550</v>
      </c>
      <c r="K3" s="949"/>
    </row>
    <row r="4" spans="1:11" ht="48.75" customHeight="1" x14ac:dyDescent="0.25">
      <c r="A4" s="369">
        <v>1</v>
      </c>
      <c r="B4" s="950" t="s">
        <v>551</v>
      </c>
      <c r="C4" s="951"/>
      <c r="D4" s="951"/>
      <c r="E4" s="951"/>
      <c r="F4" s="951"/>
      <c r="G4" s="951"/>
      <c r="H4" s="951"/>
      <c r="I4" s="951"/>
      <c r="J4" s="952">
        <f>SUM(J5:K8)</f>
        <v>7</v>
      </c>
      <c r="K4" s="928"/>
    </row>
    <row r="5" spans="1:11" x14ac:dyDescent="0.25">
      <c r="A5" s="364" t="s">
        <v>552</v>
      </c>
      <c r="B5" s="955" t="s">
        <v>1207</v>
      </c>
      <c r="C5" s="928"/>
      <c r="D5" s="928"/>
      <c r="E5" s="928"/>
      <c r="F5" s="928"/>
      <c r="G5" s="928"/>
      <c r="H5" s="928"/>
      <c r="I5" s="928"/>
      <c r="J5" s="927">
        <v>3</v>
      </c>
      <c r="K5" s="928"/>
    </row>
    <row r="6" spans="1:11" s="339" customFormat="1" x14ac:dyDescent="0.25">
      <c r="A6" s="365"/>
      <c r="B6" s="937" t="s">
        <v>1258</v>
      </c>
      <c r="C6" s="938"/>
      <c r="D6" s="938"/>
      <c r="E6" s="938"/>
      <c r="F6" s="938"/>
      <c r="G6" s="938"/>
      <c r="H6" s="938"/>
      <c r="I6" s="939"/>
      <c r="J6" s="930">
        <v>1</v>
      </c>
      <c r="K6" s="930"/>
    </row>
    <row r="7" spans="1:11" s="349" customFormat="1" x14ac:dyDescent="0.25">
      <c r="A7" s="365"/>
      <c r="B7" s="940" t="s">
        <v>1259</v>
      </c>
      <c r="C7" s="941"/>
      <c r="D7" s="941"/>
      <c r="E7" s="941"/>
      <c r="F7" s="941"/>
      <c r="G7" s="941"/>
      <c r="H7" s="941"/>
      <c r="I7" s="942"/>
      <c r="J7" s="943">
        <v>2</v>
      </c>
      <c r="K7" s="944"/>
    </row>
    <row r="8" spans="1:11" x14ac:dyDescent="0.25">
      <c r="A8" s="365"/>
      <c r="B8" s="366" t="s">
        <v>1241</v>
      </c>
      <c r="C8" s="360"/>
      <c r="D8" s="360"/>
      <c r="E8" s="360"/>
      <c r="F8" s="360"/>
      <c r="G8" s="360"/>
      <c r="H8" s="360"/>
      <c r="I8" s="360"/>
      <c r="J8" s="930">
        <v>1</v>
      </c>
      <c r="K8" s="930"/>
    </row>
    <row r="9" spans="1:11" x14ac:dyDescent="0.25">
      <c r="A9" s="364" t="s">
        <v>553</v>
      </c>
      <c r="B9" s="931" t="s">
        <v>554</v>
      </c>
      <c r="C9" s="932"/>
      <c r="D9" s="932"/>
      <c r="E9" s="932"/>
      <c r="F9" s="932"/>
      <c r="G9" s="932"/>
      <c r="H9" s="932"/>
      <c r="I9" s="933"/>
      <c r="J9" s="927">
        <f>SUM(J10:K27)</f>
        <v>18</v>
      </c>
      <c r="K9" s="928"/>
    </row>
    <row r="10" spans="1:11" s="339" customFormat="1" x14ac:dyDescent="0.25">
      <c r="A10" s="365"/>
      <c r="B10" s="934" t="s">
        <v>1189</v>
      </c>
      <c r="C10" s="935"/>
      <c r="D10" s="935"/>
      <c r="E10" s="935"/>
      <c r="F10" s="935"/>
      <c r="G10" s="935"/>
      <c r="H10" s="935"/>
      <c r="I10" s="936"/>
      <c r="J10" s="927">
        <v>1</v>
      </c>
      <c r="K10" s="928"/>
    </row>
    <row r="11" spans="1:11" s="339" customFormat="1" x14ac:dyDescent="0.25">
      <c r="A11" s="365"/>
      <c r="B11" s="934" t="s">
        <v>1260</v>
      </c>
      <c r="C11" s="935"/>
      <c r="D11" s="935"/>
      <c r="E11" s="935"/>
      <c r="F11" s="935"/>
      <c r="G11" s="935"/>
      <c r="H11" s="935"/>
      <c r="I11" s="936"/>
      <c r="J11" s="927">
        <v>1</v>
      </c>
      <c r="K11" s="928"/>
    </row>
    <row r="12" spans="1:11" s="339" customFormat="1" x14ac:dyDescent="0.25">
      <c r="A12" s="365"/>
      <c r="B12" s="361" t="s">
        <v>1191</v>
      </c>
      <c r="C12" s="360"/>
      <c r="D12" s="360"/>
      <c r="E12" s="360"/>
      <c r="F12" s="360"/>
      <c r="G12" s="360"/>
      <c r="H12" s="360"/>
      <c r="I12" s="360"/>
      <c r="J12" s="927">
        <v>1</v>
      </c>
      <c r="K12" s="928"/>
    </row>
    <row r="13" spans="1:11" s="339" customFormat="1" x14ac:dyDescent="0.25">
      <c r="A13" s="365"/>
      <c r="B13" s="361" t="s">
        <v>1192</v>
      </c>
      <c r="C13" s="360"/>
      <c r="D13" s="360"/>
      <c r="E13" s="360"/>
      <c r="F13" s="360"/>
      <c r="G13" s="360"/>
      <c r="H13" s="360"/>
      <c r="I13" s="360"/>
      <c r="J13" s="927">
        <v>1</v>
      </c>
      <c r="K13" s="928"/>
    </row>
    <row r="14" spans="1:11" s="339" customFormat="1" x14ac:dyDescent="0.25">
      <c r="A14" s="365"/>
      <c r="B14" s="361" t="s">
        <v>1193</v>
      </c>
      <c r="C14" s="360"/>
      <c r="D14" s="360"/>
      <c r="E14" s="360"/>
      <c r="F14" s="360"/>
      <c r="G14" s="360"/>
      <c r="H14" s="360"/>
      <c r="I14" s="360"/>
      <c r="J14" s="927">
        <v>1</v>
      </c>
      <c r="K14" s="928"/>
    </row>
    <row r="15" spans="1:11" s="339" customFormat="1" x14ac:dyDescent="0.25">
      <c r="A15" s="365"/>
      <c r="B15" s="361" t="s">
        <v>1194</v>
      </c>
      <c r="C15" s="360"/>
      <c r="D15" s="360"/>
      <c r="E15" s="360"/>
      <c r="F15" s="360"/>
      <c r="G15" s="360"/>
      <c r="H15" s="360"/>
      <c r="I15" s="360"/>
      <c r="J15" s="927">
        <v>1</v>
      </c>
      <c r="K15" s="928"/>
    </row>
    <row r="16" spans="1:11" s="339" customFormat="1" x14ac:dyDescent="0.25">
      <c r="A16" s="365"/>
      <c r="B16" s="361" t="s">
        <v>1195</v>
      </c>
      <c r="C16" s="360"/>
      <c r="D16" s="360"/>
      <c r="E16" s="360"/>
      <c r="F16" s="360"/>
      <c r="G16" s="360"/>
      <c r="H16" s="360"/>
      <c r="I16" s="360"/>
      <c r="J16" s="927">
        <v>1</v>
      </c>
      <c r="K16" s="928"/>
    </row>
    <row r="17" spans="1:11" s="339" customFormat="1" x14ac:dyDescent="0.25">
      <c r="A17" s="365"/>
      <c r="B17" s="361" t="s">
        <v>1197</v>
      </c>
      <c r="C17" s="360" t="s">
        <v>1198</v>
      </c>
      <c r="D17" s="360"/>
      <c r="E17" s="360"/>
      <c r="F17" s="360"/>
      <c r="G17" s="360"/>
      <c r="H17" s="360"/>
      <c r="I17" s="360"/>
      <c r="J17" s="927">
        <v>1</v>
      </c>
      <c r="K17" s="928"/>
    </row>
    <row r="18" spans="1:11" s="339" customFormat="1" x14ac:dyDescent="0.25">
      <c r="A18" s="365"/>
      <c r="B18" s="361" t="s">
        <v>1196</v>
      </c>
      <c r="C18" s="360" t="s">
        <v>1198</v>
      </c>
      <c r="D18" s="360"/>
      <c r="E18" s="360"/>
      <c r="F18" s="360"/>
      <c r="G18" s="360"/>
      <c r="H18" s="360"/>
      <c r="I18" s="360"/>
      <c r="J18" s="927">
        <v>1</v>
      </c>
      <c r="K18" s="928"/>
    </row>
    <row r="19" spans="1:11" s="339" customFormat="1" x14ac:dyDescent="0.25">
      <c r="A19" s="365"/>
      <c r="B19" s="361" t="s">
        <v>1199</v>
      </c>
      <c r="C19" s="360" t="s">
        <v>1198</v>
      </c>
      <c r="D19" s="360"/>
      <c r="E19" s="360"/>
      <c r="F19" s="360"/>
      <c r="G19" s="360"/>
      <c r="H19" s="360"/>
      <c r="I19" s="360"/>
      <c r="J19" s="927">
        <v>1</v>
      </c>
      <c r="K19" s="928"/>
    </row>
    <row r="20" spans="1:11" s="339" customFormat="1" x14ac:dyDescent="0.25">
      <c r="A20" s="365"/>
      <c r="B20" s="361" t="s">
        <v>739</v>
      </c>
      <c r="C20" s="360" t="s">
        <v>1198</v>
      </c>
      <c r="D20" s="360"/>
      <c r="E20" s="360"/>
      <c r="F20" s="360"/>
      <c r="G20" s="360"/>
      <c r="H20" s="360"/>
      <c r="I20" s="360"/>
      <c r="J20" s="927">
        <v>1</v>
      </c>
      <c r="K20" s="928"/>
    </row>
    <row r="21" spans="1:11" s="339" customFormat="1" x14ac:dyDescent="0.25">
      <c r="A21" s="365"/>
      <c r="B21" s="361" t="s">
        <v>740</v>
      </c>
      <c r="C21" s="360" t="s">
        <v>1198</v>
      </c>
      <c r="D21" s="360"/>
      <c r="E21" s="360"/>
      <c r="F21" s="360"/>
      <c r="G21" s="360"/>
      <c r="H21" s="360"/>
      <c r="I21" s="360"/>
      <c r="J21" s="927">
        <v>1</v>
      </c>
      <c r="K21" s="928"/>
    </row>
    <row r="22" spans="1:11" s="339" customFormat="1" x14ac:dyDescent="0.25">
      <c r="A22" s="365"/>
      <c r="B22" s="361" t="s">
        <v>742</v>
      </c>
      <c r="C22" s="360" t="s">
        <v>1198</v>
      </c>
      <c r="D22" s="360"/>
      <c r="E22" s="360"/>
      <c r="F22" s="360"/>
      <c r="G22" s="360"/>
      <c r="H22" s="360"/>
      <c r="I22" s="360"/>
      <c r="J22" s="927">
        <v>1</v>
      </c>
      <c r="K22" s="928"/>
    </row>
    <row r="23" spans="1:11" s="339" customFormat="1" x14ac:dyDescent="0.25">
      <c r="A23" s="365"/>
      <c r="B23" s="370" t="s">
        <v>743</v>
      </c>
      <c r="C23" s="371" t="s">
        <v>1198</v>
      </c>
      <c r="D23" s="371"/>
      <c r="E23" s="371"/>
      <c r="F23" s="371"/>
      <c r="G23" s="371"/>
      <c r="H23" s="371"/>
      <c r="I23" s="371"/>
      <c r="J23" s="927">
        <v>1</v>
      </c>
      <c r="K23" s="928"/>
    </row>
    <row r="24" spans="1:11" s="339" customFormat="1" x14ac:dyDescent="0.25">
      <c r="A24" s="365"/>
      <c r="B24" s="370" t="s">
        <v>1200</v>
      </c>
      <c r="C24" s="371" t="s">
        <v>1198</v>
      </c>
      <c r="D24" s="371"/>
      <c r="E24" s="371"/>
      <c r="F24" s="371"/>
      <c r="G24" s="371"/>
      <c r="H24" s="371"/>
      <c r="I24" s="371"/>
      <c r="J24" s="927">
        <v>1</v>
      </c>
      <c r="K24" s="928"/>
    </row>
    <row r="25" spans="1:11" x14ac:dyDescent="0.25">
      <c r="A25" s="365"/>
      <c r="B25" s="370" t="s">
        <v>738</v>
      </c>
      <c r="C25" s="371" t="s">
        <v>1198</v>
      </c>
      <c r="D25" s="371"/>
      <c r="E25" s="371"/>
      <c r="F25" s="371"/>
      <c r="G25" s="371"/>
      <c r="H25" s="371"/>
      <c r="I25" s="371"/>
      <c r="J25" s="927">
        <v>1</v>
      </c>
      <c r="K25" s="928"/>
    </row>
    <row r="26" spans="1:11" x14ac:dyDescent="0.25">
      <c r="A26" s="365"/>
      <c r="B26" s="370" t="s">
        <v>1201</v>
      </c>
      <c r="C26" s="371" t="s">
        <v>1198</v>
      </c>
      <c r="D26" s="371"/>
      <c r="E26" s="371"/>
      <c r="F26" s="371"/>
      <c r="G26" s="371"/>
      <c r="H26" s="371"/>
      <c r="I26" s="371"/>
      <c r="J26" s="927">
        <v>1</v>
      </c>
      <c r="K26" s="928"/>
    </row>
    <row r="27" spans="1:11" x14ac:dyDescent="0.25">
      <c r="A27" s="365"/>
      <c r="B27" s="945" t="s">
        <v>1238</v>
      </c>
      <c r="C27" s="946"/>
      <c r="D27" s="946"/>
      <c r="E27" s="946"/>
      <c r="F27" s="946"/>
      <c r="G27" s="946"/>
      <c r="H27" s="946"/>
      <c r="I27" s="946"/>
      <c r="J27" s="927">
        <v>1</v>
      </c>
      <c r="K27" s="928"/>
    </row>
    <row r="28" spans="1:11" ht="15.75" customHeight="1" x14ac:dyDescent="0.25">
      <c r="A28" s="365" t="s">
        <v>337</v>
      </c>
      <c r="B28" s="953" t="s">
        <v>555</v>
      </c>
      <c r="C28" s="954"/>
      <c r="D28" s="954"/>
      <c r="E28" s="954"/>
      <c r="F28" s="954"/>
      <c r="G28" s="954"/>
      <c r="H28" s="954"/>
      <c r="I28" s="954"/>
      <c r="J28" s="927">
        <f>SUM(J29)</f>
        <v>1</v>
      </c>
      <c r="K28" s="928"/>
    </row>
    <row r="29" spans="1:11" ht="15.75" customHeight="1" x14ac:dyDescent="0.25">
      <c r="A29" s="365"/>
      <c r="B29" s="945" t="s">
        <v>1190</v>
      </c>
      <c r="C29" s="946"/>
      <c r="D29" s="946"/>
      <c r="E29" s="946"/>
      <c r="F29" s="946"/>
      <c r="G29" s="946"/>
      <c r="H29" s="946"/>
      <c r="I29" s="946"/>
      <c r="J29" s="927">
        <v>1</v>
      </c>
      <c r="K29" s="928"/>
    </row>
    <row r="30" spans="1:11" ht="15.75" customHeight="1" x14ac:dyDescent="0.25">
      <c r="A30" s="365" t="s">
        <v>556</v>
      </c>
      <c r="B30" s="953" t="s">
        <v>557</v>
      </c>
      <c r="C30" s="954"/>
      <c r="D30" s="954"/>
      <c r="E30" s="954"/>
      <c r="F30" s="954"/>
      <c r="G30" s="954"/>
      <c r="H30" s="954"/>
      <c r="I30" s="954"/>
      <c r="J30" s="927">
        <v>1</v>
      </c>
      <c r="K30" s="928"/>
    </row>
    <row r="31" spans="1:11" ht="15.75" customHeight="1" x14ac:dyDescent="0.25">
      <c r="A31" s="365"/>
      <c r="B31" s="923" t="s">
        <v>1202</v>
      </c>
      <c r="C31" s="924"/>
      <c r="D31" s="924"/>
      <c r="E31" s="924"/>
      <c r="F31" s="924"/>
      <c r="G31" s="924"/>
      <c r="H31" s="924"/>
      <c r="I31" s="925"/>
      <c r="J31" s="927">
        <v>1</v>
      </c>
      <c r="K31" s="928"/>
    </row>
    <row r="32" spans="1:11" ht="15.75" customHeight="1" x14ac:dyDescent="0.25">
      <c r="A32" s="365" t="s">
        <v>558</v>
      </c>
      <c r="B32" s="953" t="s">
        <v>559</v>
      </c>
      <c r="C32" s="954"/>
      <c r="D32" s="954"/>
      <c r="E32" s="954"/>
      <c r="F32" s="954"/>
      <c r="G32" s="954"/>
      <c r="H32" s="954"/>
      <c r="I32" s="954"/>
      <c r="J32" s="927">
        <v>11</v>
      </c>
      <c r="K32" s="928"/>
    </row>
    <row r="33" spans="1:11" ht="15.75" customHeight="1" x14ac:dyDescent="0.25">
      <c r="A33" s="365"/>
      <c r="B33" s="934" t="s">
        <v>1204</v>
      </c>
      <c r="C33" s="935"/>
      <c r="D33" s="935"/>
      <c r="E33" s="935"/>
      <c r="F33" s="935"/>
      <c r="G33" s="935"/>
      <c r="H33" s="935"/>
      <c r="I33" s="936"/>
      <c r="J33" s="927">
        <v>10</v>
      </c>
      <c r="K33" s="928"/>
    </row>
    <row r="34" spans="1:11" ht="15.75" customHeight="1" x14ac:dyDescent="0.25">
      <c r="A34" s="365"/>
      <c r="B34" s="934" t="s">
        <v>1203</v>
      </c>
      <c r="C34" s="935"/>
      <c r="D34" s="935"/>
      <c r="E34" s="935"/>
      <c r="F34" s="935"/>
      <c r="G34" s="935"/>
      <c r="H34" s="935"/>
      <c r="I34" s="936"/>
      <c r="J34" s="927">
        <v>1</v>
      </c>
      <c r="K34" s="928"/>
    </row>
    <row r="35" spans="1:11" ht="15.75" customHeight="1" x14ac:dyDescent="0.25">
      <c r="A35" s="359" t="s">
        <v>560</v>
      </c>
      <c r="B35" s="956" t="s">
        <v>561</v>
      </c>
      <c r="C35" s="957"/>
      <c r="D35" s="957"/>
      <c r="E35" s="957"/>
      <c r="F35" s="957"/>
      <c r="G35" s="957"/>
      <c r="H35" s="957"/>
      <c r="I35" s="957"/>
      <c r="J35" s="927">
        <v>4</v>
      </c>
      <c r="K35" s="928"/>
    </row>
    <row r="36" spans="1:11" ht="15.75" customHeight="1" x14ac:dyDescent="0.25">
      <c r="A36" s="359"/>
      <c r="B36" s="962" t="s">
        <v>1261</v>
      </c>
      <c r="C36" s="963"/>
      <c r="D36" s="963"/>
      <c r="E36" s="963"/>
      <c r="F36" s="963"/>
      <c r="G36" s="963"/>
      <c r="H36" s="963"/>
      <c r="I36" s="964"/>
      <c r="J36" s="927">
        <v>1</v>
      </c>
      <c r="K36" s="928"/>
    </row>
    <row r="37" spans="1:11" ht="15.75" customHeight="1" x14ac:dyDescent="0.25">
      <c r="A37" s="359"/>
      <c r="B37" s="958" t="s">
        <v>1205</v>
      </c>
      <c r="C37" s="928"/>
      <c r="D37" s="928"/>
      <c r="E37" s="928"/>
      <c r="F37" s="928"/>
      <c r="G37" s="928"/>
      <c r="H37" s="928"/>
      <c r="I37" s="928"/>
      <c r="J37" s="927">
        <v>1</v>
      </c>
      <c r="K37" s="928"/>
    </row>
    <row r="38" spans="1:11" s="339" customFormat="1" ht="15.75" customHeight="1" x14ac:dyDescent="0.25">
      <c r="A38" s="359"/>
      <c r="B38" s="959" t="s">
        <v>1206</v>
      </c>
      <c r="C38" s="960"/>
      <c r="D38" s="960"/>
      <c r="E38" s="960"/>
      <c r="F38" s="960"/>
      <c r="G38" s="960"/>
      <c r="H38" s="960"/>
      <c r="I38" s="961"/>
      <c r="J38" s="927">
        <v>1</v>
      </c>
      <c r="K38" s="928"/>
    </row>
    <row r="39" spans="1:11" s="339" customFormat="1" ht="15.75" customHeight="1" x14ac:dyDescent="0.25">
      <c r="A39" s="362" t="s">
        <v>537</v>
      </c>
      <c r="B39" s="956" t="s">
        <v>1208</v>
      </c>
      <c r="C39" s="957"/>
      <c r="D39" s="957"/>
      <c r="E39" s="957"/>
      <c r="F39" s="957"/>
      <c r="G39" s="957"/>
      <c r="H39" s="957"/>
      <c r="I39" s="957"/>
      <c r="J39" s="927">
        <v>3</v>
      </c>
      <c r="K39" s="928"/>
    </row>
    <row r="40" spans="1:11" s="339" customFormat="1" ht="15.75" customHeight="1" x14ac:dyDescent="0.25">
      <c r="A40" s="359"/>
      <c r="B40" s="958" t="s">
        <v>1209</v>
      </c>
      <c r="C40" s="958"/>
      <c r="D40" s="958"/>
      <c r="E40" s="958"/>
      <c r="F40" s="958"/>
      <c r="G40" s="958"/>
      <c r="H40" s="958"/>
      <c r="I40" s="958"/>
      <c r="J40" s="927">
        <v>1</v>
      </c>
      <c r="K40" s="928"/>
    </row>
    <row r="41" spans="1:11" s="339" customFormat="1" ht="15.75" customHeight="1" x14ac:dyDescent="0.25">
      <c r="A41" s="359"/>
      <c r="B41" s="958" t="s">
        <v>1210</v>
      </c>
      <c r="C41" s="958"/>
      <c r="D41" s="958"/>
      <c r="E41" s="958"/>
      <c r="F41" s="958"/>
      <c r="G41" s="958"/>
      <c r="H41" s="958"/>
      <c r="I41" s="958"/>
      <c r="J41" s="927">
        <v>1</v>
      </c>
      <c r="K41" s="928"/>
    </row>
    <row r="42" spans="1:11" s="339" customFormat="1" ht="15.75" customHeight="1" x14ac:dyDescent="0.25">
      <c r="A42" s="359"/>
      <c r="B42" s="958" t="s">
        <v>1211</v>
      </c>
      <c r="C42" s="958"/>
      <c r="D42" s="958"/>
      <c r="E42" s="958"/>
      <c r="F42" s="958"/>
      <c r="G42" s="958"/>
      <c r="H42" s="958"/>
      <c r="I42" s="958"/>
      <c r="J42" s="927">
        <v>1</v>
      </c>
      <c r="K42" s="928"/>
    </row>
    <row r="43" spans="1:11" ht="15.75" customHeight="1" x14ac:dyDescent="0.25">
      <c r="A43" s="362" t="s">
        <v>1212</v>
      </c>
      <c r="B43" s="956" t="s">
        <v>1213</v>
      </c>
      <c r="C43" s="956"/>
      <c r="D43" s="956"/>
      <c r="E43" s="956"/>
      <c r="F43" s="956"/>
      <c r="G43" s="956"/>
      <c r="H43" s="956"/>
      <c r="I43" s="956"/>
      <c r="J43" s="927">
        <f>SUM(J44:K47)</f>
        <v>4</v>
      </c>
      <c r="K43" s="928"/>
    </row>
    <row r="44" spans="1:11" s="339" customFormat="1" ht="15.75" customHeight="1" x14ac:dyDescent="0.25">
      <c r="A44" s="359"/>
      <c r="B44" s="958" t="s">
        <v>1214</v>
      </c>
      <c r="C44" s="958"/>
      <c r="D44" s="958"/>
      <c r="E44" s="958"/>
      <c r="F44" s="958"/>
      <c r="G44" s="958"/>
      <c r="H44" s="958"/>
      <c r="I44" s="958"/>
      <c r="J44" s="927">
        <v>1</v>
      </c>
      <c r="K44" s="928"/>
    </row>
    <row r="45" spans="1:11" ht="15.75" customHeight="1" x14ac:dyDescent="0.25">
      <c r="A45" s="359"/>
      <c r="B45" s="934" t="s">
        <v>1262</v>
      </c>
      <c r="C45" s="935"/>
      <c r="D45" s="935"/>
      <c r="E45" s="935"/>
      <c r="F45" s="935"/>
      <c r="G45" s="935"/>
      <c r="H45" s="935"/>
      <c r="I45" s="936"/>
      <c r="J45" s="927">
        <v>1</v>
      </c>
      <c r="K45" s="928"/>
    </row>
    <row r="46" spans="1:11" ht="15.75" customHeight="1" x14ac:dyDescent="0.25">
      <c r="A46" s="359"/>
      <c r="B46" s="934" t="s">
        <v>1263</v>
      </c>
      <c r="C46" s="935"/>
      <c r="D46" s="935"/>
      <c r="E46" s="935"/>
      <c r="F46" s="935"/>
      <c r="G46" s="935"/>
      <c r="H46" s="935"/>
      <c r="I46" s="936"/>
      <c r="J46" s="927">
        <v>1</v>
      </c>
      <c r="K46" s="928"/>
    </row>
    <row r="47" spans="1:11" ht="15.75" customHeight="1" x14ac:dyDescent="0.25">
      <c r="A47" s="359"/>
      <c r="B47" s="958" t="s">
        <v>1264</v>
      </c>
      <c r="C47" s="982"/>
      <c r="D47" s="982"/>
      <c r="E47" s="982"/>
      <c r="F47" s="982"/>
      <c r="G47" s="982"/>
      <c r="H47" s="982"/>
      <c r="I47" s="982"/>
      <c r="J47" s="927">
        <v>1</v>
      </c>
      <c r="K47" s="928"/>
    </row>
    <row r="48" spans="1:11" ht="15.75" customHeight="1" x14ac:dyDescent="0.25">
      <c r="A48" s="359" t="s">
        <v>1216</v>
      </c>
      <c r="B48" s="976" t="s">
        <v>1286</v>
      </c>
      <c r="C48" s="977"/>
      <c r="D48" s="977"/>
      <c r="E48" s="977"/>
      <c r="F48" s="977"/>
      <c r="G48" s="977"/>
      <c r="H48" s="977"/>
      <c r="I48" s="978"/>
      <c r="J48" s="927">
        <v>1</v>
      </c>
      <c r="K48" s="928"/>
    </row>
    <row r="49" spans="1:11" ht="15.75" customHeight="1" x14ac:dyDescent="0.25">
      <c r="A49" s="359"/>
      <c r="B49" s="979" t="s">
        <v>1223</v>
      </c>
      <c r="C49" s="980"/>
      <c r="D49" s="980"/>
      <c r="E49" s="980"/>
      <c r="F49" s="980"/>
      <c r="G49" s="980"/>
      <c r="H49" s="980"/>
      <c r="I49" s="981"/>
      <c r="J49" s="927">
        <v>1</v>
      </c>
      <c r="K49" s="928"/>
    </row>
    <row r="50" spans="1:11" ht="15.75" customHeight="1" x14ac:dyDescent="0.25">
      <c r="A50" s="362" t="s">
        <v>1239</v>
      </c>
      <c r="B50" s="953" t="s">
        <v>1215</v>
      </c>
      <c r="C50" s="953"/>
      <c r="D50" s="953"/>
      <c r="E50" s="953"/>
      <c r="F50" s="953"/>
      <c r="G50" s="953"/>
      <c r="H50" s="953"/>
      <c r="I50" s="953"/>
      <c r="J50" s="927">
        <v>3</v>
      </c>
      <c r="K50" s="928"/>
    </row>
    <row r="51" spans="1:11" ht="15.75" customHeight="1" x14ac:dyDescent="0.25">
      <c r="A51" s="362"/>
      <c r="B51" s="923" t="s">
        <v>1265</v>
      </c>
      <c r="C51" s="924"/>
      <c r="D51" s="924"/>
      <c r="E51" s="924"/>
      <c r="F51" s="924"/>
      <c r="G51" s="924"/>
      <c r="H51" s="924"/>
      <c r="I51" s="925"/>
      <c r="J51" s="927">
        <v>1</v>
      </c>
      <c r="K51" s="928"/>
    </row>
    <row r="52" spans="1:11" ht="15.75" customHeight="1" x14ac:dyDescent="0.25">
      <c r="A52" s="359"/>
      <c r="B52" s="926" t="s">
        <v>1217</v>
      </c>
      <c r="C52" s="926"/>
      <c r="D52" s="926"/>
      <c r="E52" s="926"/>
      <c r="F52" s="926"/>
      <c r="G52" s="926"/>
      <c r="H52" s="926"/>
      <c r="I52" s="926"/>
      <c r="J52" s="927">
        <v>1</v>
      </c>
      <c r="K52" s="928"/>
    </row>
    <row r="53" spans="1:11" ht="15.75" customHeight="1" x14ac:dyDescent="0.25">
      <c r="A53" s="359"/>
      <c r="B53" s="926" t="s">
        <v>1218</v>
      </c>
      <c r="C53" s="926"/>
      <c r="D53" s="926"/>
      <c r="E53" s="926"/>
      <c r="F53" s="926"/>
      <c r="G53" s="926"/>
      <c r="H53" s="926"/>
      <c r="I53" s="926"/>
      <c r="J53" s="927">
        <v>1</v>
      </c>
      <c r="K53" s="928"/>
    </row>
    <row r="54" spans="1:11" ht="15.75" customHeight="1" x14ac:dyDescent="0.25">
      <c r="A54" s="362" t="s">
        <v>1266</v>
      </c>
      <c r="B54" s="929" t="s">
        <v>1316</v>
      </c>
      <c r="C54" s="929"/>
      <c r="D54" s="929"/>
      <c r="E54" s="929"/>
      <c r="F54" s="929"/>
      <c r="G54" s="929"/>
      <c r="H54" s="929"/>
      <c r="I54" s="929"/>
      <c r="J54" s="927">
        <f>SUM(J55:K62)</f>
        <v>8</v>
      </c>
      <c r="K54" s="928"/>
    </row>
    <row r="55" spans="1:11" ht="15.75" customHeight="1" x14ac:dyDescent="0.25">
      <c r="A55" s="359"/>
      <c r="B55" s="926" t="s">
        <v>1240</v>
      </c>
      <c r="C55" s="926"/>
      <c r="D55" s="926"/>
      <c r="E55" s="926"/>
      <c r="F55" s="926"/>
      <c r="G55" s="926"/>
      <c r="H55" s="926"/>
      <c r="I55" s="926"/>
      <c r="J55" s="927">
        <v>1</v>
      </c>
      <c r="K55" s="928"/>
    </row>
    <row r="56" spans="1:11" ht="15.75" customHeight="1" x14ac:dyDescent="0.25">
      <c r="A56" s="359"/>
      <c r="B56" s="917" t="s">
        <v>1267</v>
      </c>
      <c r="C56" s="918"/>
      <c r="D56" s="918"/>
      <c r="E56" s="918"/>
      <c r="F56" s="918"/>
      <c r="G56" s="918"/>
      <c r="H56" s="918"/>
      <c r="I56" s="919"/>
      <c r="J56" s="927">
        <v>1</v>
      </c>
      <c r="K56" s="928"/>
    </row>
    <row r="57" spans="1:11" ht="15.75" customHeight="1" x14ac:dyDescent="0.25">
      <c r="A57" s="359"/>
      <c r="B57" s="926" t="s">
        <v>1268</v>
      </c>
      <c r="C57" s="926"/>
      <c r="D57" s="926"/>
      <c r="E57" s="926"/>
      <c r="F57" s="926"/>
      <c r="G57" s="926"/>
      <c r="H57" s="926"/>
      <c r="I57" s="926"/>
      <c r="J57" s="927">
        <v>1</v>
      </c>
      <c r="K57" s="928"/>
    </row>
    <row r="58" spans="1:11" ht="15.75" customHeight="1" x14ac:dyDescent="0.25">
      <c r="A58" s="359"/>
      <c r="B58" s="926" t="s">
        <v>1243</v>
      </c>
      <c r="C58" s="926"/>
      <c r="D58" s="926"/>
      <c r="E58" s="926"/>
      <c r="F58" s="926"/>
      <c r="G58" s="926"/>
      <c r="H58" s="926"/>
      <c r="I58" s="926"/>
      <c r="J58" s="927">
        <v>1</v>
      </c>
      <c r="K58" s="928"/>
    </row>
    <row r="59" spans="1:11" ht="15.75" customHeight="1" x14ac:dyDescent="0.25">
      <c r="A59" s="359"/>
      <c r="B59" s="926" t="s">
        <v>1244</v>
      </c>
      <c r="C59" s="926"/>
      <c r="D59" s="926"/>
      <c r="E59" s="926"/>
      <c r="F59" s="926"/>
      <c r="G59" s="926"/>
      <c r="H59" s="926"/>
      <c r="I59" s="926"/>
      <c r="J59" s="927">
        <v>1</v>
      </c>
      <c r="K59" s="928"/>
    </row>
    <row r="60" spans="1:11" ht="15.75" customHeight="1" x14ac:dyDescent="0.25">
      <c r="A60" s="359"/>
      <c r="B60" s="926" t="s">
        <v>1245</v>
      </c>
      <c r="C60" s="926"/>
      <c r="D60" s="926"/>
      <c r="E60" s="926"/>
      <c r="F60" s="926"/>
      <c r="G60" s="926"/>
      <c r="H60" s="926"/>
      <c r="I60" s="926"/>
      <c r="J60" s="927">
        <v>1</v>
      </c>
      <c r="K60" s="928"/>
    </row>
    <row r="61" spans="1:11" ht="15.75" customHeight="1" x14ac:dyDescent="0.25">
      <c r="A61" s="359"/>
      <c r="B61" s="926" t="s">
        <v>1242</v>
      </c>
      <c r="C61" s="926"/>
      <c r="D61" s="926"/>
      <c r="E61" s="926"/>
      <c r="F61" s="926"/>
      <c r="G61" s="926"/>
      <c r="H61" s="926"/>
      <c r="I61" s="926"/>
      <c r="J61" s="927">
        <v>1</v>
      </c>
      <c r="K61" s="928"/>
    </row>
    <row r="62" spans="1:11" ht="15.75" customHeight="1" x14ac:dyDescent="0.25">
      <c r="A62" s="367"/>
      <c r="B62" s="926" t="s">
        <v>1246</v>
      </c>
      <c r="C62" s="926"/>
      <c r="D62" s="926"/>
      <c r="E62" s="926"/>
      <c r="F62" s="926"/>
      <c r="G62" s="926"/>
      <c r="H62" s="926"/>
      <c r="I62" s="926"/>
      <c r="J62" s="927">
        <v>1</v>
      </c>
      <c r="K62" s="928"/>
    </row>
    <row r="63" spans="1:11" ht="15.75" customHeight="1" x14ac:dyDescent="0.25">
      <c r="A63" s="359" t="s">
        <v>1269</v>
      </c>
      <c r="B63" s="929" t="s">
        <v>1317</v>
      </c>
      <c r="C63" s="929"/>
      <c r="D63" s="929"/>
      <c r="E63" s="929"/>
      <c r="F63" s="929"/>
      <c r="G63" s="929"/>
      <c r="H63" s="929"/>
      <c r="I63" s="929"/>
      <c r="J63" s="927">
        <v>1</v>
      </c>
      <c r="K63" s="928"/>
    </row>
    <row r="64" spans="1:11" ht="15.75" customHeight="1" x14ac:dyDescent="0.25">
      <c r="A64" s="368"/>
      <c r="B64" s="926" t="s">
        <v>1247</v>
      </c>
      <c r="C64" s="926"/>
      <c r="D64" s="926"/>
      <c r="E64" s="926"/>
      <c r="F64" s="926"/>
      <c r="G64" s="926"/>
      <c r="H64" s="926"/>
      <c r="I64" s="926"/>
      <c r="J64" s="927">
        <v>1</v>
      </c>
      <c r="K64" s="928"/>
    </row>
    <row r="65" spans="1:11" ht="15.75" customHeight="1" x14ac:dyDescent="0.25">
      <c r="A65" s="368" t="s">
        <v>1273</v>
      </c>
      <c r="B65" s="920" t="s">
        <v>1270</v>
      </c>
      <c r="C65" s="921"/>
      <c r="D65" s="921"/>
      <c r="E65" s="921"/>
      <c r="F65" s="921"/>
      <c r="G65" s="921"/>
      <c r="H65" s="921"/>
      <c r="I65" s="922"/>
      <c r="J65" s="927">
        <v>2</v>
      </c>
      <c r="K65" s="928"/>
    </row>
    <row r="66" spans="1:11" ht="15.75" customHeight="1" x14ac:dyDescent="0.25">
      <c r="A66" s="368"/>
      <c r="B66" s="970" t="s">
        <v>1271</v>
      </c>
      <c r="C66" s="971"/>
      <c r="D66" s="971"/>
      <c r="E66" s="971"/>
      <c r="F66" s="971"/>
      <c r="G66" s="971"/>
      <c r="H66" s="971"/>
      <c r="I66" s="972"/>
      <c r="J66" s="927">
        <v>1</v>
      </c>
      <c r="K66" s="928"/>
    </row>
    <row r="67" spans="1:11" ht="15.75" customHeight="1" x14ac:dyDescent="0.25">
      <c r="A67" s="368"/>
      <c r="B67" s="968" t="s">
        <v>1272</v>
      </c>
      <c r="C67" s="921"/>
      <c r="D67" s="921"/>
      <c r="E67" s="921"/>
      <c r="F67" s="921"/>
      <c r="G67" s="921"/>
      <c r="H67" s="921"/>
      <c r="I67" s="922"/>
      <c r="J67" s="927">
        <v>1</v>
      </c>
      <c r="K67" s="928"/>
    </row>
    <row r="68" spans="1:11" ht="15.75" customHeight="1" x14ac:dyDescent="0.25">
      <c r="A68" s="368" t="s">
        <v>1276</v>
      </c>
      <c r="B68" s="973" t="s">
        <v>1274</v>
      </c>
      <c r="C68" s="974"/>
      <c r="D68" s="974"/>
      <c r="E68" s="974"/>
      <c r="F68" s="974"/>
      <c r="G68" s="974"/>
      <c r="H68" s="974"/>
      <c r="I68" s="975"/>
      <c r="J68" s="927">
        <v>13</v>
      </c>
      <c r="K68" s="928"/>
    </row>
    <row r="69" spans="1:11" ht="15.75" customHeight="1" x14ac:dyDescent="0.25">
      <c r="A69" s="368"/>
      <c r="B69" s="969" t="s">
        <v>1275</v>
      </c>
      <c r="C69" s="969"/>
      <c r="D69" s="969"/>
      <c r="E69" s="969"/>
      <c r="F69" s="969"/>
      <c r="G69" s="969"/>
      <c r="H69" s="969"/>
      <c r="I69" s="969"/>
      <c r="J69" s="927">
        <v>13</v>
      </c>
      <c r="K69" s="928"/>
    </row>
    <row r="70" spans="1:11" ht="15.75" customHeight="1" x14ac:dyDescent="0.25">
      <c r="A70" s="368" t="s">
        <v>1279</v>
      </c>
      <c r="B70" s="965" t="s">
        <v>1277</v>
      </c>
      <c r="C70" s="966"/>
      <c r="D70" s="966"/>
      <c r="E70" s="966"/>
      <c r="F70" s="966"/>
      <c r="G70" s="966"/>
      <c r="H70" s="966"/>
      <c r="I70" s="967"/>
      <c r="J70" s="927">
        <v>1</v>
      </c>
      <c r="K70" s="928"/>
    </row>
    <row r="71" spans="1:11" ht="15.75" customHeight="1" x14ac:dyDescent="0.25">
      <c r="A71" s="368"/>
      <c r="B71" s="962" t="s">
        <v>1278</v>
      </c>
      <c r="C71" s="963"/>
      <c r="D71" s="963"/>
      <c r="E71" s="963"/>
      <c r="F71" s="963"/>
      <c r="G71" s="963"/>
      <c r="H71" s="963"/>
      <c r="I71" s="964"/>
      <c r="J71" s="927">
        <v>1</v>
      </c>
      <c r="K71" s="928"/>
    </row>
    <row r="72" spans="1:11" ht="15.75" customHeight="1" x14ac:dyDescent="0.25">
      <c r="A72" s="368" t="s">
        <v>1282</v>
      </c>
      <c r="B72" s="965" t="s">
        <v>1280</v>
      </c>
      <c r="C72" s="966"/>
      <c r="D72" s="966"/>
      <c r="E72" s="966"/>
      <c r="F72" s="966"/>
      <c r="G72" s="966"/>
      <c r="H72" s="966"/>
      <c r="I72" s="967"/>
      <c r="J72" s="927">
        <v>8</v>
      </c>
      <c r="K72" s="928"/>
    </row>
    <row r="73" spans="1:11" ht="15.75" customHeight="1" x14ac:dyDescent="0.25">
      <c r="A73" s="368"/>
      <c r="B73" s="962" t="s">
        <v>1281</v>
      </c>
      <c r="C73" s="963"/>
      <c r="D73" s="963"/>
      <c r="E73" s="963"/>
      <c r="F73" s="963"/>
      <c r="G73" s="963"/>
      <c r="H73" s="963"/>
      <c r="I73" s="964"/>
      <c r="J73" s="927">
        <v>8</v>
      </c>
      <c r="K73" s="928"/>
    </row>
    <row r="74" spans="1:11" ht="15.75" customHeight="1" x14ac:dyDescent="0.25">
      <c r="A74" s="368" t="s">
        <v>1287</v>
      </c>
      <c r="B74" s="965" t="s">
        <v>1283</v>
      </c>
      <c r="C74" s="966"/>
      <c r="D74" s="966"/>
      <c r="E74" s="966"/>
      <c r="F74" s="966"/>
      <c r="G74" s="966"/>
      <c r="H74" s="966"/>
      <c r="I74" s="967"/>
      <c r="J74" s="927">
        <v>2</v>
      </c>
      <c r="K74" s="928"/>
    </row>
    <row r="75" spans="1:11" ht="15.75" customHeight="1" x14ac:dyDescent="0.25">
      <c r="A75" s="368"/>
      <c r="B75" s="962" t="s">
        <v>1284</v>
      </c>
      <c r="C75" s="963"/>
      <c r="D75" s="963"/>
      <c r="E75" s="963"/>
      <c r="F75" s="963"/>
      <c r="G75" s="963"/>
      <c r="H75" s="963"/>
      <c r="I75" s="964"/>
      <c r="J75" s="927">
        <v>1</v>
      </c>
      <c r="K75" s="928"/>
    </row>
    <row r="76" spans="1:11" ht="15.75" customHeight="1" x14ac:dyDescent="0.25">
      <c r="A76" s="368"/>
      <c r="B76" s="962" t="s">
        <v>1285</v>
      </c>
      <c r="C76" s="963"/>
      <c r="D76" s="963"/>
      <c r="E76" s="963"/>
      <c r="F76" s="963"/>
      <c r="G76" s="963"/>
      <c r="H76" s="963"/>
      <c r="I76" s="964"/>
      <c r="J76" s="927">
        <v>1</v>
      </c>
      <c r="K76" s="928"/>
    </row>
  </sheetData>
  <mergeCells count="132">
    <mergeCell ref="J74:K74"/>
    <mergeCell ref="J75:K75"/>
    <mergeCell ref="J76:K76"/>
    <mergeCell ref="J62:K62"/>
    <mergeCell ref="J63:K63"/>
    <mergeCell ref="J64:K64"/>
    <mergeCell ref="J70:K70"/>
    <mergeCell ref="J71:K71"/>
    <mergeCell ref="J24:K24"/>
    <mergeCell ref="J48:K48"/>
    <mergeCell ref="J54:K54"/>
    <mergeCell ref="J55:K55"/>
    <mergeCell ref="J56:K56"/>
    <mergeCell ref="J44:K44"/>
    <mergeCell ref="J33:K33"/>
    <mergeCell ref="J34:K34"/>
    <mergeCell ref="J51:K51"/>
    <mergeCell ref="J69:K69"/>
    <mergeCell ref="J72:K72"/>
    <mergeCell ref="J66:K66"/>
    <mergeCell ref="J73:K73"/>
    <mergeCell ref="J68:K68"/>
    <mergeCell ref="J67:K67"/>
    <mergeCell ref="J29:K29"/>
    <mergeCell ref="J47:K47"/>
    <mergeCell ref="J49:K49"/>
    <mergeCell ref="B50:I50"/>
    <mergeCell ref="J50:K50"/>
    <mergeCell ref="B42:I42"/>
    <mergeCell ref="J42:K42"/>
    <mergeCell ref="B43:I43"/>
    <mergeCell ref="J43:K43"/>
    <mergeCell ref="B44:I44"/>
    <mergeCell ref="B48:I48"/>
    <mergeCell ref="B49:I49"/>
    <mergeCell ref="J45:K45"/>
    <mergeCell ref="J46:K46"/>
    <mergeCell ref="B45:I45"/>
    <mergeCell ref="B46:I46"/>
    <mergeCell ref="B47:I47"/>
    <mergeCell ref="B76:I76"/>
    <mergeCell ref="B75:I75"/>
    <mergeCell ref="B60:I60"/>
    <mergeCell ref="B61:I61"/>
    <mergeCell ref="B62:I62"/>
    <mergeCell ref="B63:I63"/>
    <mergeCell ref="B74:I74"/>
    <mergeCell ref="B67:I67"/>
    <mergeCell ref="B72:I72"/>
    <mergeCell ref="B73:I73"/>
    <mergeCell ref="B70:I70"/>
    <mergeCell ref="B71:I71"/>
    <mergeCell ref="B69:I69"/>
    <mergeCell ref="B66:I66"/>
    <mergeCell ref="B68:I68"/>
    <mergeCell ref="B33:I33"/>
    <mergeCell ref="B34:I34"/>
    <mergeCell ref="B36:I36"/>
    <mergeCell ref="J25:K25"/>
    <mergeCell ref="J26:K26"/>
    <mergeCell ref="J31:K31"/>
    <mergeCell ref="B31:I31"/>
    <mergeCell ref="B29:I29"/>
    <mergeCell ref="B30:I30"/>
    <mergeCell ref="J30:K30"/>
    <mergeCell ref="B32:I32"/>
    <mergeCell ref="J32:K32"/>
    <mergeCell ref="J41:K41"/>
    <mergeCell ref="B35:I35"/>
    <mergeCell ref="J35:K35"/>
    <mergeCell ref="B37:I37"/>
    <mergeCell ref="J37:K37"/>
    <mergeCell ref="J38:K38"/>
    <mergeCell ref="B39:I39"/>
    <mergeCell ref="J39:K39"/>
    <mergeCell ref="B40:I40"/>
    <mergeCell ref="J40:K40"/>
    <mergeCell ref="B38:I38"/>
    <mergeCell ref="J36:K36"/>
    <mergeCell ref="B41:I41"/>
    <mergeCell ref="B11:I11"/>
    <mergeCell ref="B27:I27"/>
    <mergeCell ref="J27:K27"/>
    <mergeCell ref="B3:I3"/>
    <mergeCell ref="J3:K3"/>
    <mergeCell ref="B4:I4"/>
    <mergeCell ref="J4:K4"/>
    <mergeCell ref="B28:I28"/>
    <mergeCell ref="J28:K28"/>
    <mergeCell ref="B5:I5"/>
    <mergeCell ref="J5:K5"/>
    <mergeCell ref="J11:K11"/>
    <mergeCell ref="J12:K12"/>
    <mergeCell ref="J13:K13"/>
    <mergeCell ref="J14:K14"/>
    <mergeCell ref="J15:K15"/>
    <mergeCell ref="J21:K21"/>
    <mergeCell ref="J22:K22"/>
    <mergeCell ref="J23:K23"/>
    <mergeCell ref="J16:K16"/>
    <mergeCell ref="J17:K17"/>
    <mergeCell ref="J18:K18"/>
    <mergeCell ref="J19:K19"/>
    <mergeCell ref="J20:K20"/>
    <mergeCell ref="J6:K6"/>
    <mergeCell ref="J8:K8"/>
    <mergeCell ref="B9:I9"/>
    <mergeCell ref="J9:K9"/>
    <mergeCell ref="B10:I10"/>
    <mergeCell ref="J10:K10"/>
    <mergeCell ref="B6:I6"/>
    <mergeCell ref="B7:I7"/>
    <mergeCell ref="J7:K7"/>
    <mergeCell ref="B56:I56"/>
    <mergeCell ref="B65:I65"/>
    <mergeCell ref="B51:I51"/>
    <mergeCell ref="B52:I52"/>
    <mergeCell ref="J52:K52"/>
    <mergeCell ref="B64:I64"/>
    <mergeCell ref="B53:I53"/>
    <mergeCell ref="J53:K53"/>
    <mergeCell ref="B54:I54"/>
    <mergeCell ref="B55:I55"/>
    <mergeCell ref="B57:I57"/>
    <mergeCell ref="B58:I58"/>
    <mergeCell ref="B59:I59"/>
    <mergeCell ref="J57:K57"/>
    <mergeCell ref="J58:K58"/>
    <mergeCell ref="J59:K59"/>
    <mergeCell ref="J60:K60"/>
    <mergeCell ref="J61:K61"/>
    <mergeCell ref="J65:K65"/>
  </mergeCells>
  <pageMargins left="0.7" right="0.7" top="0.75" bottom="0.75" header="0" footer="0"/>
  <pageSetup scale="7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M29"/>
  <sheetViews>
    <sheetView topLeftCell="D1" workbookViewId="0">
      <selection activeCell="D30" sqref="A30:XFD1048576"/>
    </sheetView>
  </sheetViews>
  <sheetFormatPr defaultColWidth="14.42578125" defaultRowHeight="15" customHeight="1" x14ac:dyDescent="0.25"/>
  <cols>
    <col min="1" max="1" width="9.140625" customWidth="1"/>
    <col min="2" max="2" width="32.85546875" bestFit="1" customWidth="1"/>
    <col min="3" max="3" width="30" customWidth="1"/>
    <col min="4" max="13" width="9.140625" customWidth="1"/>
  </cols>
  <sheetData>
    <row r="1" spans="1:13" x14ac:dyDescent="0.25">
      <c r="A1" s="56" t="s">
        <v>77</v>
      </c>
      <c r="B1" s="32"/>
      <c r="C1" s="32"/>
      <c r="D1" s="57"/>
      <c r="E1" s="57"/>
      <c r="F1" s="57"/>
      <c r="G1" s="57"/>
      <c r="H1" s="57"/>
      <c r="I1" s="57"/>
      <c r="J1" s="57"/>
      <c r="K1" s="57"/>
      <c r="L1" s="57"/>
      <c r="M1" s="57"/>
    </row>
    <row r="2" spans="1:13" x14ac:dyDescent="0.25">
      <c r="A2" s="166" t="s">
        <v>98</v>
      </c>
      <c r="B2" s="166" t="s">
        <v>176</v>
      </c>
      <c r="C2" s="503" t="s">
        <v>158</v>
      </c>
      <c r="D2" s="506"/>
      <c r="E2" s="509" t="s">
        <v>177</v>
      </c>
      <c r="F2" s="507"/>
      <c r="G2" s="507"/>
      <c r="H2" s="507"/>
      <c r="I2" s="507"/>
      <c r="J2" s="507"/>
      <c r="K2" s="507"/>
      <c r="L2" s="507"/>
      <c r="M2" s="508"/>
    </row>
    <row r="3" spans="1:13" x14ac:dyDescent="0.25">
      <c r="A3" s="640">
        <v>1</v>
      </c>
      <c r="B3" s="640" t="s">
        <v>562</v>
      </c>
      <c r="C3" s="994" t="s">
        <v>1420</v>
      </c>
      <c r="D3" s="983" t="s">
        <v>1421</v>
      </c>
      <c r="E3" s="984"/>
      <c r="F3" s="984"/>
      <c r="G3" s="984"/>
      <c r="H3" s="984"/>
      <c r="I3" s="984"/>
      <c r="J3" s="984"/>
      <c r="K3" s="984"/>
      <c r="L3" s="984"/>
      <c r="M3" s="985"/>
    </row>
    <row r="4" spans="1:13" x14ac:dyDescent="0.25">
      <c r="A4" s="992"/>
      <c r="B4" s="992"/>
      <c r="C4" s="995"/>
      <c r="D4" s="986"/>
      <c r="E4" s="987"/>
      <c r="F4" s="987"/>
      <c r="G4" s="987"/>
      <c r="H4" s="987"/>
      <c r="I4" s="987"/>
      <c r="J4" s="987"/>
      <c r="K4" s="987"/>
      <c r="L4" s="987"/>
      <c r="M4" s="988"/>
    </row>
    <row r="5" spans="1:13" x14ac:dyDescent="0.25">
      <c r="A5" s="992"/>
      <c r="B5" s="992"/>
      <c r="C5" s="995"/>
      <c r="D5" s="986"/>
      <c r="E5" s="987"/>
      <c r="F5" s="987"/>
      <c r="G5" s="987"/>
      <c r="H5" s="987"/>
      <c r="I5" s="987"/>
      <c r="J5" s="987"/>
      <c r="K5" s="987"/>
      <c r="L5" s="987"/>
      <c r="M5" s="988"/>
    </row>
    <row r="6" spans="1:13" ht="7.5" customHeight="1" x14ac:dyDescent="0.25">
      <c r="A6" s="992"/>
      <c r="B6" s="992"/>
      <c r="C6" s="995"/>
      <c r="D6" s="986"/>
      <c r="E6" s="987"/>
      <c r="F6" s="987"/>
      <c r="G6" s="987"/>
      <c r="H6" s="987"/>
      <c r="I6" s="987"/>
      <c r="J6" s="987"/>
      <c r="K6" s="987"/>
      <c r="L6" s="987"/>
      <c r="M6" s="988"/>
    </row>
    <row r="7" spans="1:13" ht="15" hidden="1" customHeight="1" x14ac:dyDescent="0.25">
      <c r="A7" s="992"/>
      <c r="B7" s="992"/>
      <c r="C7" s="995"/>
      <c r="D7" s="986"/>
      <c r="E7" s="987"/>
      <c r="F7" s="987"/>
      <c r="G7" s="987"/>
      <c r="H7" s="987"/>
      <c r="I7" s="987"/>
      <c r="J7" s="987"/>
      <c r="K7" s="987"/>
      <c r="L7" s="987"/>
      <c r="M7" s="988"/>
    </row>
    <row r="8" spans="1:13" ht="15" hidden="1" customHeight="1" x14ac:dyDescent="0.25">
      <c r="A8" s="992"/>
      <c r="B8" s="992"/>
      <c r="C8" s="995"/>
      <c r="D8" s="986"/>
      <c r="E8" s="987"/>
      <c r="F8" s="987"/>
      <c r="G8" s="987"/>
      <c r="H8" s="987"/>
      <c r="I8" s="987"/>
      <c r="J8" s="987"/>
      <c r="K8" s="987"/>
      <c r="L8" s="987"/>
      <c r="M8" s="988"/>
    </row>
    <row r="9" spans="1:13" ht="15" hidden="1" customHeight="1" x14ac:dyDescent="0.25">
      <c r="A9" s="992"/>
      <c r="B9" s="992"/>
      <c r="C9" s="995"/>
      <c r="D9" s="986"/>
      <c r="E9" s="987"/>
      <c r="F9" s="987"/>
      <c r="G9" s="987"/>
      <c r="H9" s="987"/>
      <c r="I9" s="987"/>
      <c r="J9" s="987"/>
      <c r="K9" s="987"/>
      <c r="L9" s="987"/>
      <c r="M9" s="988"/>
    </row>
    <row r="10" spans="1:13" ht="33.75" customHeight="1" x14ac:dyDescent="0.25">
      <c r="A10" s="992"/>
      <c r="B10" s="992"/>
      <c r="C10" s="995"/>
      <c r="D10" s="986"/>
      <c r="E10" s="987"/>
      <c r="F10" s="987"/>
      <c r="G10" s="987"/>
      <c r="H10" s="987"/>
      <c r="I10" s="987"/>
      <c r="J10" s="987"/>
      <c r="K10" s="987"/>
      <c r="L10" s="987"/>
      <c r="M10" s="988"/>
    </row>
    <row r="11" spans="1:13" x14ac:dyDescent="0.25">
      <c r="A11" s="993"/>
      <c r="B11" s="993"/>
      <c r="C11" s="996"/>
      <c r="D11" s="989"/>
      <c r="E11" s="990"/>
      <c r="F11" s="990"/>
      <c r="G11" s="990"/>
      <c r="H11" s="990"/>
      <c r="I11" s="990"/>
      <c r="J11" s="990"/>
      <c r="K11" s="990"/>
      <c r="L11" s="990"/>
      <c r="M11" s="991"/>
    </row>
    <row r="12" spans="1:13" x14ac:dyDescent="0.25">
      <c r="A12" s="264"/>
      <c r="B12" s="264"/>
      <c r="C12" s="505"/>
      <c r="D12" s="504"/>
      <c r="E12" s="57"/>
      <c r="F12" s="57"/>
      <c r="G12" s="57"/>
      <c r="H12" s="57"/>
      <c r="I12" s="57"/>
      <c r="J12" s="57"/>
      <c r="K12" s="57"/>
      <c r="L12" s="57"/>
      <c r="M12" s="57"/>
    </row>
    <row r="13" spans="1:13" x14ac:dyDescent="0.25">
      <c r="A13" s="264"/>
      <c r="B13" s="264"/>
      <c r="C13" s="264"/>
      <c r="D13" s="57"/>
      <c r="E13" s="57"/>
      <c r="F13" s="57"/>
      <c r="G13" s="57"/>
      <c r="H13" s="57"/>
      <c r="I13" s="57"/>
      <c r="J13" s="57"/>
      <c r="K13" s="57"/>
      <c r="L13" s="57"/>
      <c r="M13" s="57"/>
    </row>
    <row r="14" spans="1:13" x14ac:dyDescent="0.25">
      <c r="A14" s="57"/>
      <c r="B14" s="57"/>
      <c r="C14" s="57"/>
      <c r="D14" s="57"/>
      <c r="E14" s="57"/>
      <c r="F14" s="57"/>
      <c r="G14" s="57"/>
      <c r="H14" s="57"/>
      <c r="I14" s="57"/>
      <c r="J14" s="57"/>
      <c r="K14" s="57"/>
      <c r="L14" s="57"/>
      <c r="M14" s="57"/>
    </row>
    <row r="15" spans="1:13" x14ac:dyDescent="0.25">
      <c r="A15" s="57"/>
      <c r="B15" s="57"/>
      <c r="C15" s="57"/>
      <c r="D15" s="57"/>
      <c r="E15" s="57"/>
      <c r="F15" s="57"/>
      <c r="G15" s="57"/>
      <c r="H15" s="57"/>
      <c r="I15" s="57"/>
      <c r="J15" s="57"/>
      <c r="K15" s="57"/>
      <c r="L15" s="57"/>
      <c r="M15" s="57"/>
    </row>
    <row r="16" spans="1:13" ht="15.75" customHeight="1" x14ac:dyDescent="0.25">
      <c r="A16" s="57"/>
      <c r="B16" s="57"/>
      <c r="C16" s="57"/>
      <c r="D16" s="57"/>
      <c r="E16" s="57"/>
      <c r="F16" s="57"/>
      <c r="G16" s="57"/>
      <c r="H16" s="57"/>
      <c r="I16" s="57"/>
      <c r="J16" s="57"/>
      <c r="K16" s="57"/>
      <c r="L16" s="57"/>
      <c r="M16" s="57"/>
    </row>
    <row r="17" spans="1:13" ht="15.75" customHeight="1" x14ac:dyDescent="0.25">
      <c r="A17" s="57"/>
      <c r="B17" s="57"/>
      <c r="C17" s="57"/>
      <c r="D17" s="57"/>
      <c r="E17" s="57"/>
      <c r="F17" s="57"/>
      <c r="G17" s="57"/>
      <c r="H17" s="57"/>
      <c r="I17" s="57"/>
      <c r="J17" s="57"/>
      <c r="K17" s="57"/>
      <c r="L17" s="57"/>
      <c r="M17" s="57"/>
    </row>
    <row r="18" spans="1:13" ht="15.75" customHeight="1" x14ac:dyDescent="0.25">
      <c r="A18" s="57"/>
      <c r="B18" s="57"/>
      <c r="C18" s="57"/>
      <c r="D18" s="57"/>
      <c r="E18" s="57"/>
      <c r="F18" s="57"/>
      <c r="G18" s="57"/>
      <c r="H18" s="57"/>
      <c r="I18" s="57"/>
      <c r="J18" s="57"/>
      <c r="K18" s="57"/>
      <c r="L18" s="57"/>
      <c r="M18" s="57"/>
    </row>
    <row r="19" spans="1:13" ht="15.75" customHeight="1" x14ac:dyDescent="0.25">
      <c r="A19" s="57"/>
      <c r="B19" s="57"/>
      <c r="C19" s="57"/>
      <c r="D19" s="57"/>
      <c r="E19" s="57"/>
      <c r="F19" s="57"/>
      <c r="G19" s="57"/>
      <c r="H19" s="57"/>
      <c r="I19" s="57"/>
      <c r="J19" s="57"/>
      <c r="K19" s="57"/>
      <c r="L19" s="57"/>
      <c r="M19" s="57"/>
    </row>
    <row r="20" spans="1:13" ht="15.75" customHeight="1" x14ac:dyDescent="0.25">
      <c r="A20" s="57"/>
      <c r="B20" s="57"/>
      <c r="C20" s="57"/>
      <c r="D20" s="57"/>
      <c r="E20" s="57"/>
      <c r="F20" s="57"/>
      <c r="G20" s="57"/>
      <c r="H20" s="57"/>
      <c r="I20" s="57"/>
      <c r="J20" s="57"/>
      <c r="K20" s="57"/>
      <c r="L20" s="57"/>
      <c r="M20" s="57"/>
    </row>
    <row r="21" spans="1:13" ht="15.75" customHeight="1" x14ac:dyDescent="0.25">
      <c r="A21" s="57"/>
      <c r="B21" s="57"/>
      <c r="C21" s="57"/>
      <c r="D21" s="57"/>
      <c r="E21" s="57"/>
      <c r="F21" s="57"/>
      <c r="G21" s="57"/>
      <c r="H21" s="57"/>
      <c r="I21" s="57"/>
      <c r="J21" s="57"/>
      <c r="K21" s="57"/>
      <c r="L21" s="57"/>
      <c r="M21" s="57"/>
    </row>
    <row r="22" spans="1:13" ht="15.75" customHeight="1" x14ac:dyDescent="0.25">
      <c r="A22" s="57"/>
      <c r="B22" s="57"/>
      <c r="C22" s="57"/>
      <c r="D22" s="57"/>
      <c r="E22" s="57"/>
      <c r="F22" s="57"/>
      <c r="G22" s="57"/>
      <c r="H22" s="57"/>
      <c r="I22" s="57"/>
      <c r="J22" s="57"/>
      <c r="K22" s="57"/>
      <c r="L22" s="57"/>
      <c r="M22" s="57"/>
    </row>
    <row r="23" spans="1:13" ht="15.75" customHeight="1" x14ac:dyDescent="0.25">
      <c r="A23" s="57"/>
      <c r="B23" s="57"/>
      <c r="C23" s="57"/>
      <c r="D23" s="57"/>
      <c r="E23" s="57"/>
      <c r="F23" s="57"/>
      <c r="G23" s="57"/>
      <c r="H23" s="57"/>
      <c r="I23" s="57"/>
      <c r="J23" s="57"/>
      <c r="K23" s="57"/>
      <c r="L23" s="57"/>
      <c r="M23" s="57"/>
    </row>
    <row r="24" spans="1:13" ht="15.75" customHeight="1" x14ac:dyDescent="0.25">
      <c r="A24" s="57"/>
      <c r="B24" s="57"/>
      <c r="C24" s="57"/>
      <c r="D24" s="57"/>
      <c r="E24" s="57"/>
      <c r="F24" s="57"/>
      <c r="G24" s="57"/>
      <c r="H24" s="57"/>
      <c r="I24" s="57"/>
      <c r="J24" s="57"/>
      <c r="K24" s="57"/>
      <c r="L24" s="57"/>
      <c r="M24" s="57"/>
    </row>
    <row r="25" spans="1:13" ht="15.75" customHeight="1" x14ac:dyDescent="0.25">
      <c r="A25" s="57"/>
      <c r="B25" s="57"/>
      <c r="C25" s="57"/>
      <c r="D25" s="57"/>
      <c r="E25" s="57"/>
      <c r="F25" s="57"/>
      <c r="G25" s="57"/>
      <c r="H25" s="57"/>
      <c r="I25" s="57"/>
      <c r="J25" s="57"/>
      <c r="K25" s="57"/>
      <c r="L25" s="57"/>
      <c r="M25" s="57"/>
    </row>
    <row r="26" spans="1:13" ht="15.75" customHeight="1" x14ac:dyDescent="0.25">
      <c r="A26" s="57"/>
      <c r="B26" s="57"/>
      <c r="C26" s="57"/>
      <c r="D26" s="57"/>
      <c r="E26" s="57"/>
      <c r="F26" s="57"/>
      <c r="G26" s="57"/>
      <c r="H26" s="57"/>
      <c r="I26" s="57"/>
      <c r="J26" s="57"/>
      <c r="K26" s="57"/>
      <c r="L26" s="57"/>
      <c r="M26" s="57"/>
    </row>
    <row r="27" spans="1:13" ht="15.75" customHeight="1" x14ac:dyDescent="0.25">
      <c r="A27" s="57"/>
      <c r="B27" s="57"/>
      <c r="C27" s="57"/>
      <c r="D27" s="57"/>
      <c r="E27" s="57"/>
      <c r="F27" s="57"/>
      <c r="G27" s="57"/>
      <c r="H27" s="57"/>
      <c r="I27" s="57"/>
      <c r="J27" s="57"/>
      <c r="K27" s="57"/>
      <c r="L27" s="57"/>
      <c r="M27" s="57"/>
    </row>
    <row r="28" spans="1:13" ht="15.75" customHeight="1" x14ac:dyDescent="0.25">
      <c r="A28" s="57"/>
      <c r="B28" s="57"/>
      <c r="C28" s="57"/>
      <c r="D28" s="57"/>
      <c r="E28" s="57"/>
      <c r="F28" s="57"/>
      <c r="G28" s="57"/>
      <c r="H28" s="57"/>
      <c r="I28" s="57"/>
      <c r="J28" s="57"/>
      <c r="K28" s="57"/>
      <c r="L28" s="57"/>
      <c r="M28" s="57"/>
    </row>
    <row r="29" spans="1:13" ht="15.75" customHeight="1" x14ac:dyDescent="0.25">
      <c r="A29" s="57"/>
      <c r="B29" s="57"/>
      <c r="C29" s="57"/>
      <c r="D29" s="57"/>
      <c r="E29" s="57"/>
      <c r="F29" s="57"/>
      <c r="G29" s="57"/>
      <c r="H29" s="57"/>
      <c r="I29" s="57"/>
      <c r="J29" s="57"/>
      <c r="K29" s="57"/>
      <c r="L29" s="57"/>
      <c r="M29" s="57"/>
    </row>
  </sheetData>
  <mergeCells count="4">
    <mergeCell ref="D3:M11"/>
    <mergeCell ref="A3:A11"/>
    <mergeCell ref="B3:B11"/>
    <mergeCell ref="C3:C11"/>
  </mergeCells>
  <pageMargins left="0.7" right="0.7" top="0.75" bottom="0.75" header="0" footer="0"/>
  <pageSetup scale="68"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M16"/>
  <sheetViews>
    <sheetView workbookViewId="0">
      <selection activeCell="A17" sqref="A17:XFD1048576"/>
    </sheetView>
  </sheetViews>
  <sheetFormatPr defaultColWidth="14.42578125" defaultRowHeight="15" customHeight="1" x14ac:dyDescent="0.25"/>
  <cols>
    <col min="1" max="1" width="9.140625" customWidth="1"/>
    <col min="2" max="2" width="17.7109375" customWidth="1"/>
    <col min="3" max="3" width="29.7109375" customWidth="1"/>
    <col min="4" max="4" width="4.42578125" customWidth="1"/>
    <col min="5" max="5" width="22.42578125" customWidth="1"/>
    <col min="6" max="10" width="9.140625" customWidth="1"/>
    <col min="11" max="11" width="4.5703125" customWidth="1"/>
    <col min="12" max="12" width="19.7109375" customWidth="1"/>
    <col min="13" max="13" width="34.42578125" customWidth="1"/>
  </cols>
  <sheetData>
    <row r="1" spans="1:13" x14ac:dyDescent="0.25">
      <c r="A1" s="34" t="s">
        <v>563</v>
      </c>
      <c r="B1" s="55"/>
      <c r="C1" s="55"/>
      <c r="D1" s="55"/>
      <c r="E1" s="55"/>
      <c r="F1" s="55"/>
      <c r="G1" s="55"/>
      <c r="H1" s="55"/>
      <c r="I1" s="55"/>
      <c r="J1" s="55"/>
      <c r="K1" s="55"/>
      <c r="L1" s="55"/>
      <c r="M1" s="55"/>
    </row>
    <row r="2" spans="1:13" x14ac:dyDescent="0.25">
      <c r="A2" s="198" t="s">
        <v>98</v>
      </c>
      <c r="B2" s="198" t="s">
        <v>176</v>
      </c>
      <c r="C2" s="198" t="s">
        <v>158</v>
      </c>
      <c r="D2" s="997" t="s">
        <v>177</v>
      </c>
      <c r="E2" s="594"/>
      <c r="F2" s="594"/>
      <c r="G2" s="594"/>
      <c r="H2" s="594"/>
      <c r="I2" s="594"/>
      <c r="J2" s="594"/>
      <c r="K2" s="594"/>
      <c r="L2" s="594"/>
      <c r="M2" s="563"/>
    </row>
    <row r="3" spans="1:13" ht="38.25" x14ac:dyDescent="0.25">
      <c r="A3" s="35">
        <v>1</v>
      </c>
      <c r="B3" s="75" t="s">
        <v>79</v>
      </c>
      <c r="C3" s="75" t="s">
        <v>564</v>
      </c>
      <c r="D3" s="998" t="s">
        <v>1517</v>
      </c>
      <c r="E3" s="999"/>
      <c r="F3" s="999"/>
      <c r="G3" s="999"/>
      <c r="H3" s="999"/>
      <c r="I3" s="999"/>
      <c r="J3" s="999"/>
      <c r="K3" s="999"/>
      <c r="L3" s="999"/>
      <c r="M3" s="1000"/>
    </row>
    <row r="4" spans="1:13" ht="15.75" customHeight="1" x14ac:dyDescent="0.25">
      <c r="A4" s="34" t="s">
        <v>566</v>
      </c>
      <c r="B4" s="93"/>
      <c r="C4" s="93"/>
      <c r="D4" s="88"/>
      <c r="E4" s="88"/>
      <c r="F4" s="88"/>
      <c r="G4" s="88"/>
      <c r="H4" s="88"/>
      <c r="I4" s="88"/>
      <c r="J4" s="88"/>
      <c r="K4" s="88"/>
      <c r="L4" s="88"/>
      <c r="M4" s="88"/>
    </row>
    <row r="5" spans="1:13" ht="18" customHeight="1" x14ac:dyDescent="0.25">
      <c r="A5" s="851">
        <v>1</v>
      </c>
      <c r="B5" s="567" t="s">
        <v>82</v>
      </c>
      <c r="C5" s="1002" t="s">
        <v>567</v>
      </c>
      <c r="D5" s="1007" t="s">
        <v>1237</v>
      </c>
      <c r="E5" s="1007"/>
      <c r="F5" s="1008" t="s">
        <v>1305</v>
      </c>
      <c r="G5" s="1003" t="s">
        <v>1423</v>
      </c>
      <c r="H5" s="1004"/>
      <c r="I5" s="1004"/>
      <c r="J5" s="1004"/>
      <c r="K5" s="1004"/>
      <c r="L5" s="1004"/>
      <c r="M5" s="1005"/>
    </row>
    <row r="6" spans="1:13" ht="15.75" customHeight="1" x14ac:dyDescent="0.25">
      <c r="A6" s="556"/>
      <c r="B6" s="556"/>
      <c r="C6" s="575"/>
      <c r="D6" s="1007"/>
      <c r="E6" s="1007"/>
      <c r="F6" s="1008"/>
      <c r="G6" s="986"/>
      <c r="H6" s="987"/>
      <c r="I6" s="987"/>
      <c r="J6" s="987"/>
      <c r="K6" s="987"/>
      <c r="L6" s="987"/>
      <c r="M6" s="1006"/>
    </row>
    <row r="7" spans="1:13" ht="71.25" customHeight="1" x14ac:dyDescent="0.25">
      <c r="A7" s="556"/>
      <c r="B7" s="556"/>
      <c r="C7" s="575"/>
      <c r="D7" s="1007"/>
      <c r="E7" s="1007"/>
      <c r="F7" s="1008"/>
      <c r="G7" s="986"/>
      <c r="H7" s="987"/>
      <c r="I7" s="987"/>
      <c r="J7" s="987"/>
      <c r="K7" s="987"/>
      <c r="L7" s="987"/>
      <c r="M7" s="1006"/>
    </row>
    <row r="8" spans="1:13" ht="10.5" hidden="1" customHeight="1" x14ac:dyDescent="0.25">
      <c r="A8" s="556"/>
      <c r="B8" s="556"/>
      <c r="C8" s="556"/>
      <c r="D8" s="418"/>
      <c r="E8" s="419"/>
      <c r="F8" s="419"/>
      <c r="G8" s="419"/>
      <c r="H8" s="419"/>
      <c r="I8" s="419"/>
      <c r="J8" s="419"/>
      <c r="K8" s="419"/>
      <c r="L8" s="419"/>
      <c r="M8" s="420"/>
    </row>
    <row r="9" spans="1:13" ht="15" hidden="1" customHeight="1" x14ac:dyDescent="0.25">
      <c r="A9" s="556"/>
      <c r="B9" s="556"/>
      <c r="C9" s="556"/>
      <c r="D9" s="418"/>
      <c r="E9" s="419"/>
      <c r="F9" s="419"/>
      <c r="G9" s="419"/>
      <c r="H9" s="419"/>
      <c r="I9" s="419"/>
      <c r="J9" s="419"/>
      <c r="K9" s="419"/>
      <c r="L9" s="419"/>
      <c r="M9" s="420"/>
    </row>
    <row r="10" spans="1:13" ht="29.25" hidden="1" customHeight="1" x14ac:dyDescent="0.25">
      <c r="A10" s="557"/>
      <c r="B10" s="557"/>
      <c r="C10" s="557"/>
      <c r="D10" s="421"/>
      <c r="E10" s="422"/>
      <c r="F10" s="422"/>
      <c r="G10" s="422"/>
      <c r="H10" s="422"/>
      <c r="I10" s="422"/>
      <c r="J10" s="422"/>
      <c r="K10" s="422"/>
      <c r="L10" s="422"/>
      <c r="M10" s="423"/>
    </row>
    <row r="11" spans="1:13" ht="13.5" customHeight="1" x14ac:dyDescent="0.25">
      <c r="A11" s="851">
        <v>2</v>
      </c>
      <c r="B11" s="567" t="s">
        <v>83</v>
      </c>
      <c r="C11" s="567" t="s">
        <v>568</v>
      </c>
      <c r="D11" s="1001" t="s">
        <v>1422</v>
      </c>
      <c r="E11" s="569"/>
      <c r="F11" s="569"/>
      <c r="G11" s="569"/>
      <c r="H11" s="569"/>
      <c r="I11" s="569"/>
      <c r="J11" s="569"/>
      <c r="K11" s="569"/>
      <c r="L11" s="569"/>
      <c r="M11" s="605"/>
    </row>
    <row r="12" spans="1:13" ht="15.75" customHeight="1" x14ac:dyDescent="0.25">
      <c r="A12" s="556"/>
      <c r="B12" s="556"/>
      <c r="C12" s="556"/>
      <c r="D12" s="572"/>
      <c r="E12" s="573"/>
      <c r="F12" s="573"/>
      <c r="G12" s="573"/>
      <c r="H12" s="573"/>
      <c r="I12" s="573"/>
      <c r="J12" s="573"/>
      <c r="K12" s="573"/>
      <c r="L12" s="573"/>
      <c r="M12" s="574"/>
    </row>
    <row r="13" spans="1:13" ht="7.5" customHeight="1" x14ac:dyDescent="0.25">
      <c r="A13" s="556"/>
      <c r="B13" s="556"/>
      <c r="C13" s="556"/>
      <c r="D13" s="572"/>
      <c r="E13" s="573"/>
      <c r="F13" s="573"/>
      <c r="G13" s="573"/>
      <c r="H13" s="573"/>
      <c r="I13" s="573"/>
      <c r="J13" s="573"/>
      <c r="K13" s="573"/>
      <c r="L13" s="573"/>
      <c r="M13" s="574"/>
    </row>
    <row r="14" spans="1:13" ht="15.75" hidden="1" customHeight="1" x14ac:dyDescent="0.25">
      <c r="A14" s="556"/>
      <c r="B14" s="556"/>
      <c r="C14" s="556"/>
      <c r="D14" s="572"/>
      <c r="E14" s="573"/>
      <c r="F14" s="573"/>
      <c r="G14" s="573"/>
      <c r="H14" s="573"/>
      <c r="I14" s="573"/>
      <c r="J14" s="573"/>
      <c r="K14" s="573"/>
      <c r="L14" s="573"/>
      <c r="M14" s="574"/>
    </row>
    <row r="15" spans="1:13" ht="15.75" hidden="1" customHeight="1" x14ac:dyDescent="0.25">
      <c r="A15" s="556"/>
      <c r="B15" s="556"/>
      <c r="C15" s="556"/>
      <c r="D15" s="572"/>
      <c r="E15" s="573"/>
      <c r="F15" s="573"/>
      <c r="G15" s="573"/>
      <c r="H15" s="573"/>
      <c r="I15" s="573"/>
      <c r="J15" s="573"/>
      <c r="K15" s="573"/>
      <c r="L15" s="573"/>
      <c r="M15" s="574"/>
    </row>
    <row r="16" spans="1:13" ht="140.25" customHeight="1" x14ac:dyDescent="0.25">
      <c r="A16" s="557"/>
      <c r="B16" s="557"/>
      <c r="C16" s="557"/>
      <c r="D16" s="606"/>
      <c r="E16" s="607"/>
      <c r="F16" s="607"/>
      <c r="G16" s="607"/>
      <c r="H16" s="607"/>
      <c r="I16" s="607"/>
      <c r="J16" s="607"/>
      <c r="K16" s="607"/>
      <c r="L16" s="607"/>
      <c r="M16" s="608"/>
    </row>
  </sheetData>
  <mergeCells count="12">
    <mergeCell ref="D2:M2"/>
    <mergeCell ref="D3:M3"/>
    <mergeCell ref="A11:A16"/>
    <mergeCell ref="B11:B16"/>
    <mergeCell ref="C11:C16"/>
    <mergeCell ref="D11:M16"/>
    <mergeCell ref="A5:A10"/>
    <mergeCell ref="B5:B10"/>
    <mergeCell ref="C5:C10"/>
    <mergeCell ref="G5:M7"/>
    <mergeCell ref="D5:E7"/>
    <mergeCell ref="F5:F7"/>
  </mergeCells>
  <hyperlinks>
    <hyperlink ref="D5" r:id="rId1"/>
  </hyperlinks>
  <pageMargins left="0.7" right="0.7" top="0.75" bottom="0.75" header="0" footer="0"/>
  <pageSetup paperSize="9" scale="69"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I19"/>
  <sheetViews>
    <sheetView zoomScale="90" zoomScaleNormal="90" workbookViewId="0">
      <selection activeCell="A20" sqref="A20:XFD1048576"/>
    </sheetView>
  </sheetViews>
  <sheetFormatPr defaultColWidth="14.42578125" defaultRowHeight="15" customHeight="1" x14ac:dyDescent="0.25"/>
  <cols>
    <col min="1" max="1" width="9.140625" customWidth="1"/>
    <col min="2" max="2" width="24" customWidth="1"/>
    <col min="3" max="3" width="26.140625" customWidth="1"/>
    <col min="4" max="4" width="7.140625" customWidth="1"/>
    <col min="5" max="5" width="15.42578125" customWidth="1"/>
    <col min="6" max="6" width="20.28515625" customWidth="1"/>
    <col min="7" max="7" width="27" customWidth="1"/>
    <col min="8" max="8" width="21.7109375" customWidth="1"/>
    <col min="9" max="9" width="38.85546875" customWidth="1"/>
  </cols>
  <sheetData>
    <row r="1" spans="1:9" x14ac:dyDescent="0.25">
      <c r="A1" s="56" t="s">
        <v>569</v>
      </c>
      <c r="B1" s="32"/>
      <c r="C1" s="32"/>
      <c r="D1" s="32"/>
      <c r="E1" s="32"/>
      <c r="F1" s="32"/>
      <c r="G1" s="32"/>
      <c r="H1" s="32"/>
      <c r="I1" s="32"/>
    </row>
    <row r="2" spans="1:9" x14ac:dyDescent="0.25">
      <c r="A2" s="200" t="s">
        <v>98</v>
      </c>
      <c r="B2" s="200" t="s">
        <v>176</v>
      </c>
      <c r="C2" s="201" t="s">
        <v>100</v>
      </c>
      <c r="D2" s="593" t="s">
        <v>177</v>
      </c>
      <c r="E2" s="594"/>
      <c r="F2" s="594"/>
      <c r="G2" s="594"/>
      <c r="H2" s="563"/>
      <c r="I2" s="202"/>
    </row>
    <row r="3" spans="1:9" x14ac:dyDescent="0.25">
      <c r="A3" s="92"/>
      <c r="B3" s="92"/>
      <c r="C3" s="74"/>
      <c r="D3" s="593" t="s">
        <v>570</v>
      </c>
      <c r="E3" s="594"/>
      <c r="F3" s="594"/>
      <c r="G3" s="594"/>
      <c r="H3" s="563"/>
      <c r="I3" s="510"/>
    </row>
    <row r="4" spans="1:9" ht="38.25" x14ac:dyDescent="0.25">
      <c r="A4" s="596">
        <v>1</v>
      </c>
      <c r="B4" s="595" t="s">
        <v>571</v>
      </c>
      <c r="C4" s="651" t="s">
        <v>85</v>
      </c>
      <c r="D4" s="203" t="s">
        <v>168</v>
      </c>
      <c r="E4" s="204" t="s">
        <v>572</v>
      </c>
      <c r="F4" s="58" t="s">
        <v>573</v>
      </c>
      <c r="G4" s="58" t="s">
        <v>574</v>
      </c>
      <c r="H4" s="158" t="s">
        <v>575</v>
      </c>
      <c r="I4" s="263"/>
    </row>
    <row r="5" spans="1:9" ht="184.5" customHeight="1" x14ac:dyDescent="0.25">
      <c r="A5" s="556"/>
      <c r="B5" s="556"/>
      <c r="C5" s="556"/>
      <c r="D5" s="205">
        <v>1</v>
      </c>
      <c r="E5" s="206" t="s">
        <v>576</v>
      </c>
      <c r="F5" s="207" t="s">
        <v>577</v>
      </c>
      <c r="G5" s="244" t="s">
        <v>665</v>
      </c>
      <c r="H5" s="511" t="s">
        <v>660</v>
      </c>
      <c r="I5" s="1011" t="s">
        <v>669</v>
      </c>
    </row>
    <row r="6" spans="1:9" ht="206.25" customHeight="1" x14ac:dyDescent="0.25">
      <c r="A6" s="556"/>
      <c r="B6" s="556"/>
      <c r="C6" s="556"/>
      <c r="D6" s="205">
        <v>2</v>
      </c>
      <c r="E6" s="206" t="s">
        <v>576</v>
      </c>
      <c r="F6" s="207" t="s">
        <v>577</v>
      </c>
      <c r="G6" s="245" t="s">
        <v>664</v>
      </c>
      <c r="H6" s="511" t="s">
        <v>660</v>
      </c>
      <c r="I6" s="1010"/>
    </row>
    <row r="7" spans="1:9" ht="119.25" customHeight="1" x14ac:dyDescent="0.25">
      <c r="A7" s="556"/>
      <c r="B7" s="556"/>
      <c r="C7" s="556"/>
      <c r="D7" s="205">
        <v>3</v>
      </c>
      <c r="E7" s="208" t="s">
        <v>578</v>
      </c>
      <c r="F7" s="199" t="s">
        <v>579</v>
      </c>
      <c r="G7" s="246" t="s">
        <v>662</v>
      </c>
      <c r="H7" s="242" t="s">
        <v>660</v>
      </c>
      <c r="I7" s="1009" t="s">
        <v>667</v>
      </c>
    </row>
    <row r="8" spans="1:9" ht="140.25" customHeight="1" x14ac:dyDescent="0.25">
      <c r="A8" s="556"/>
      <c r="B8" s="556"/>
      <c r="C8" s="556"/>
      <c r="D8" s="205">
        <v>4</v>
      </c>
      <c r="E8" s="208" t="s">
        <v>578</v>
      </c>
      <c r="F8" s="199" t="s">
        <v>580</v>
      </c>
      <c r="G8" s="247" t="s">
        <v>666</v>
      </c>
      <c r="H8" s="242" t="s">
        <v>660</v>
      </c>
      <c r="I8" s="1009"/>
    </row>
    <row r="9" spans="1:9" ht="114" customHeight="1" x14ac:dyDescent="0.25">
      <c r="A9" s="556"/>
      <c r="B9" s="556"/>
      <c r="C9" s="556"/>
      <c r="D9" s="205">
        <v>5</v>
      </c>
      <c r="E9" s="208" t="s">
        <v>578</v>
      </c>
      <c r="F9" s="199" t="s">
        <v>581</v>
      </c>
      <c r="G9" s="246" t="s">
        <v>663</v>
      </c>
      <c r="H9" s="242" t="s">
        <v>660</v>
      </c>
      <c r="I9" s="1009"/>
    </row>
    <row r="10" spans="1:9" ht="76.5" x14ac:dyDescent="0.25">
      <c r="A10" s="556"/>
      <c r="B10" s="556"/>
      <c r="C10" s="559"/>
      <c r="D10" s="210">
        <v>6</v>
      </c>
      <c r="E10" s="208" t="s">
        <v>578</v>
      </c>
      <c r="F10" s="211" t="s">
        <v>582</v>
      </c>
      <c r="G10" s="252" t="s">
        <v>668</v>
      </c>
      <c r="H10" s="242" t="s">
        <v>660</v>
      </c>
      <c r="I10" s="1010"/>
    </row>
    <row r="11" spans="1:9" x14ac:dyDescent="0.25">
      <c r="A11" s="556"/>
      <c r="B11" s="556"/>
      <c r="C11" s="212"/>
      <c r="D11" s="213"/>
      <c r="E11" s="213"/>
      <c r="F11" s="213"/>
      <c r="G11" s="213"/>
      <c r="H11" s="214"/>
      <c r="I11" s="32"/>
    </row>
    <row r="12" spans="1:9" x14ac:dyDescent="0.25">
      <c r="A12" s="556"/>
      <c r="B12" s="556"/>
      <c r="C12" s="558" t="s">
        <v>583</v>
      </c>
      <c r="D12" s="593" t="s">
        <v>1318</v>
      </c>
      <c r="E12" s="594"/>
      <c r="F12" s="594"/>
      <c r="G12" s="594"/>
      <c r="H12" s="563"/>
      <c r="I12" s="32"/>
    </row>
    <row r="13" spans="1:9" ht="38.25" x14ac:dyDescent="0.25">
      <c r="A13" s="556"/>
      <c r="B13" s="556"/>
      <c r="C13" s="556"/>
      <c r="D13" s="215" t="s">
        <v>98</v>
      </c>
      <c r="E13" s="216" t="s">
        <v>572</v>
      </c>
      <c r="F13" s="58" t="s">
        <v>573</v>
      </c>
      <c r="G13" s="58" t="s">
        <v>574</v>
      </c>
      <c r="H13" s="158" t="s">
        <v>575</v>
      </c>
      <c r="I13" s="32"/>
    </row>
    <row r="14" spans="1:9" ht="65.25" customHeight="1" x14ac:dyDescent="0.25">
      <c r="A14" s="556"/>
      <c r="B14" s="556"/>
      <c r="C14" s="556"/>
      <c r="D14" s="205">
        <v>1</v>
      </c>
      <c r="E14" s="206" t="s">
        <v>584</v>
      </c>
      <c r="F14" s="253" t="s">
        <v>585</v>
      </c>
      <c r="G14" s="512" t="s">
        <v>661</v>
      </c>
      <c r="H14" s="242" t="s">
        <v>670</v>
      </c>
      <c r="I14" s="32"/>
    </row>
    <row r="15" spans="1:9" ht="51" x14ac:dyDescent="0.25">
      <c r="A15" s="556"/>
      <c r="B15" s="556"/>
      <c r="C15" s="556"/>
      <c r="D15" s="205">
        <v>2</v>
      </c>
      <c r="E15" s="206" t="s">
        <v>586</v>
      </c>
      <c r="F15" s="253" t="s">
        <v>671</v>
      </c>
      <c r="G15" s="209">
        <v>0.1</v>
      </c>
      <c r="H15" s="242" t="s">
        <v>660</v>
      </c>
      <c r="I15" s="32"/>
    </row>
    <row r="16" spans="1:9" ht="51" x14ac:dyDescent="0.25">
      <c r="A16" s="556"/>
      <c r="B16" s="556"/>
      <c r="C16" s="556"/>
      <c r="D16" s="205">
        <v>3</v>
      </c>
      <c r="E16" s="206" t="s">
        <v>586</v>
      </c>
      <c r="F16" s="253" t="s">
        <v>672</v>
      </c>
      <c r="G16" s="209">
        <v>0.06</v>
      </c>
      <c r="H16" s="242" t="s">
        <v>660</v>
      </c>
      <c r="I16" s="32"/>
    </row>
    <row r="17" spans="1:9" ht="119.25" customHeight="1" x14ac:dyDescent="0.25">
      <c r="A17" s="556"/>
      <c r="B17" s="556"/>
      <c r="C17" s="556"/>
      <c r="D17" s="205">
        <v>4</v>
      </c>
      <c r="E17" s="206" t="s">
        <v>586</v>
      </c>
      <c r="F17" s="253" t="s">
        <v>587</v>
      </c>
      <c r="G17" s="243" t="s">
        <v>565</v>
      </c>
      <c r="H17" s="242" t="s">
        <v>565</v>
      </c>
      <c r="I17" s="32"/>
    </row>
    <row r="18" spans="1:9" ht="120.75" customHeight="1" x14ac:dyDescent="0.25">
      <c r="A18" s="556"/>
      <c r="B18" s="556"/>
      <c r="C18" s="556"/>
      <c r="D18" s="205">
        <v>5</v>
      </c>
      <c r="E18" s="206" t="s">
        <v>586</v>
      </c>
      <c r="F18" s="253" t="s">
        <v>588</v>
      </c>
      <c r="G18" s="243" t="s">
        <v>565</v>
      </c>
      <c r="H18" s="242" t="s">
        <v>565</v>
      </c>
      <c r="I18" s="32"/>
    </row>
    <row r="19" spans="1:9" ht="68.25" customHeight="1" x14ac:dyDescent="0.25">
      <c r="A19" s="557"/>
      <c r="B19" s="557"/>
      <c r="C19" s="557"/>
      <c r="D19" s="205">
        <v>6</v>
      </c>
      <c r="E19" s="206" t="s">
        <v>586</v>
      </c>
      <c r="F19" s="253" t="s">
        <v>673</v>
      </c>
      <c r="G19" s="217">
        <v>0.1</v>
      </c>
      <c r="H19" s="242" t="s">
        <v>660</v>
      </c>
      <c r="I19" s="32"/>
    </row>
  </sheetData>
  <mergeCells count="9">
    <mergeCell ref="I7:I10"/>
    <mergeCell ref="I5:I6"/>
    <mergeCell ref="D2:H2"/>
    <mergeCell ref="D3:H3"/>
    <mergeCell ref="A4:A19"/>
    <mergeCell ref="B4:B19"/>
    <mergeCell ref="C4:C10"/>
    <mergeCell ref="C12:C19"/>
    <mergeCell ref="D12:H12"/>
  </mergeCells>
  <pageMargins left="0.70866141732283472" right="0.70866141732283472" top="0.74803149606299213" bottom="0.74803149606299213" header="0" footer="0"/>
  <pageSetup paperSize="9" scale="42"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E9"/>
  <sheetViews>
    <sheetView topLeftCell="A6" workbookViewId="0">
      <selection activeCell="A10" sqref="A10:XFD1048576"/>
    </sheetView>
  </sheetViews>
  <sheetFormatPr defaultColWidth="14.42578125" defaultRowHeight="15" customHeight="1" x14ac:dyDescent="0.25"/>
  <cols>
    <col min="1" max="1" width="9.140625" customWidth="1"/>
    <col min="2" max="2" width="74.140625" bestFit="1" customWidth="1"/>
    <col min="3" max="3" width="32.42578125" customWidth="1"/>
    <col min="4" max="4" width="20" customWidth="1"/>
    <col min="5" max="5" width="31.42578125" customWidth="1"/>
  </cols>
  <sheetData>
    <row r="1" spans="1:5" x14ac:dyDescent="0.25">
      <c r="A1" s="56" t="s">
        <v>589</v>
      </c>
      <c r="B1" s="32"/>
      <c r="C1" s="32"/>
      <c r="D1" s="32"/>
      <c r="E1" s="32"/>
    </row>
    <row r="2" spans="1:5" x14ac:dyDescent="0.25">
      <c r="A2" s="32"/>
      <c r="B2" s="32"/>
      <c r="C2" s="32"/>
      <c r="D2" s="32"/>
      <c r="E2" s="32"/>
    </row>
    <row r="3" spans="1:5" ht="48.75" customHeight="1" x14ac:dyDescent="0.25">
      <c r="A3" s="145" t="s">
        <v>168</v>
      </c>
      <c r="B3" s="145" t="s">
        <v>590</v>
      </c>
      <c r="C3" s="145" t="s">
        <v>591</v>
      </c>
      <c r="D3" s="145" t="s">
        <v>592</v>
      </c>
      <c r="E3" s="145" t="s">
        <v>593</v>
      </c>
    </row>
    <row r="4" spans="1:5" ht="76.5" x14ac:dyDescent="0.25">
      <c r="A4" s="35">
        <v>1</v>
      </c>
      <c r="B4" s="220" t="s">
        <v>973</v>
      </c>
      <c r="C4" s="218" t="s">
        <v>974</v>
      </c>
      <c r="D4" s="218" t="s">
        <v>975</v>
      </c>
      <c r="E4" s="218" t="s">
        <v>976</v>
      </c>
    </row>
    <row r="5" spans="1:5" ht="64.5" x14ac:dyDescent="0.25">
      <c r="A5" s="171">
        <v>2</v>
      </c>
      <c r="B5" s="220" t="s">
        <v>990</v>
      </c>
      <c r="C5" s="281" t="s">
        <v>565</v>
      </c>
      <c r="D5" s="220" t="s">
        <v>991</v>
      </c>
      <c r="E5" s="220" t="s">
        <v>979</v>
      </c>
    </row>
    <row r="6" spans="1:5" ht="39" x14ac:dyDescent="0.25">
      <c r="A6" s="221">
        <v>3</v>
      </c>
      <c r="B6" s="220" t="s">
        <v>977</v>
      </c>
      <c r="C6" s="280" t="s">
        <v>565</v>
      </c>
      <c r="D6" s="220" t="s">
        <v>978</v>
      </c>
      <c r="E6" s="220" t="s">
        <v>980</v>
      </c>
    </row>
    <row r="7" spans="1:5" ht="39" x14ac:dyDescent="0.25">
      <c r="A7" s="221">
        <v>4</v>
      </c>
      <c r="B7" s="220" t="s">
        <v>981</v>
      </c>
      <c r="C7" s="218" t="s">
        <v>565</v>
      </c>
      <c r="D7" s="220" t="s">
        <v>982</v>
      </c>
      <c r="E7" s="220" t="s">
        <v>983</v>
      </c>
    </row>
    <row r="8" spans="1:5" ht="64.5" x14ac:dyDescent="0.25">
      <c r="A8" s="221">
        <v>5</v>
      </c>
      <c r="B8" s="220" t="s">
        <v>984</v>
      </c>
      <c r="C8" s="218" t="s">
        <v>565</v>
      </c>
      <c r="D8" s="220" t="s">
        <v>985</v>
      </c>
      <c r="E8" s="220" t="s">
        <v>986</v>
      </c>
    </row>
    <row r="9" spans="1:5" ht="26.25" x14ac:dyDescent="0.25">
      <c r="A9" s="221">
        <v>6</v>
      </c>
      <c r="B9" s="220" t="s">
        <v>987</v>
      </c>
      <c r="C9" s="218" t="s">
        <v>565</v>
      </c>
      <c r="D9" s="220" t="s">
        <v>988</v>
      </c>
      <c r="E9" s="220" t="s">
        <v>989</v>
      </c>
    </row>
  </sheetData>
  <pageMargins left="0.7" right="0.7" top="0.75" bottom="0.75" header="0" footer="0"/>
  <pageSetup paperSize="9" scale="78"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K107"/>
  <sheetViews>
    <sheetView topLeftCell="A40" zoomScale="90" zoomScaleNormal="90" zoomScalePageLayoutView="20" workbookViewId="0">
      <selection activeCell="B107" sqref="B107"/>
    </sheetView>
  </sheetViews>
  <sheetFormatPr defaultColWidth="14.42578125" defaultRowHeight="15" customHeight="1" x14ac:dyDescent="0.25"/>
  <cols>
    <col min="1" max="1" width="5.42578125" customWidth="1"/>
    <col min="2" max="2" width="24.140625" customWidth="1"/>
    <col min="3" max="3" width="28.28515625" customWidth="1"/>
    <col min="4" max="4" width="4.140625" customWidth="1"/>
    <col min="5" max="5" width="47.140625" customWidth="1"/>
    <col min="6" max="6" width="15.42578125" customWidth="1"/>
    <col min="7" max="7" width="15.28515625" customWidth="1"/>
    <col min="8" max="8" width="29.7109375" bestFit="1" customWidth="1"/>
    <col min="9" max="9" width="22.42578125" customWidth="1"/>
    <col min="10" max="10" width="15.85546875" customWidth="1"/>
    <col min="11" max="11" width="25" customWidth="1"/>
  </cols>
  <sheetData>
    <row r="1" spans="1:11" ht="12.75" customHeight="1" x14ac:dyDescent="0.25">
      <c r="A1" s="32" t="s">
        <v>96</v>
      </c>
      <c r="B1" s="32"/>
      <c r="C1" s="33"/>
      <c r="D1" s="32"/>
      <c r="E1" s="32"/>
      <c r="F1" s="32"/>
      <c r="G1" s="32"/>
      <c r="H1" s="32"/>
      <c r="I1" s="32"/>
      <c r="J1" s="32"/>
      <c r="K1" s="32"/>
    </row>
    <row r="2" spans="1:11" ht="12.75" customHeight="1" x14ac:dyDescent="0.25">
      <c r="A2" s="32" t="s">
        <v>97</v>
      </c>
      <c r="B2" s="32"/>
      <c r="C2" s="33"/>
      <c r="D2" s="32"/>
      <c r="E2" s="32"/>
      <c r="F2" s="32"/>
      <c r="G2" s="34"/>
      <c r="H2" s="32"/>
      <c r="I2" s="32"/>
      <c r="J2" s="32"/>
      <c r="K2" s="32"/>
    </row>
    <row r="3" spans="1:11" ht="48.75" customHeight="1" x14ac:dyDescent="0.25">
      <c r="A3" s="35" t="s">
        <v>98</v>
      </c>
      <c r="B3" s="36" t="s">
        <v>99</v>
      </c>
      <c r="C3" s="36" t="s">
        <v>100</v>
      </c>
      <c r="D3" s="589" t="s">
        <v>101</v>
      </c>
      <c r="E3" s="563"/>
      <c r="F3" s="37"/>
      <c r="G3" s="34"/>
      <c r="H3" s="32"/>
      <c r="I3" s="32"/>
      <c r="J3" s="32"/>
      <c r="K3" s="32"/>
    </row>
    <row r="4" spans="1:11" ht="51" customHeight="1" x14ac:dyDescent="0.25">
      <c r="A4" s="35">
        <v>1</v>
      </c>
      <c r="B4" s="38" t="s">
        <v>102</v>
      </c>
      <c r="C4" s="39" t="s">
        <v>103</v>
      </c>
      <c r="D4" s="590" t="s">
        <v>647</v>
      </c>
      <c r="E4" s="563"/>
      <c r="F4" s="34"/>
      <c r="G4" s="34"/>
      <c r="H4" s="32"/>
      <c r="I4" s="32"/>
      <c r="J4" s="32"/>
      <c r="K4" s="32"/>
    </row>
    <row r="5" spans="1:11" ht="28.5" customHeight="1" x14ac:dyDescent="0.25">
      <c r="A5" s="40">
        <v>2</v>
      </c>
      <c r="B5" s="38" t="s">
        <v>104</v>
      </c>
      <c r="C5" s="39" t="s">
        <v>105</v>
      </c>
      <c r="D5" s="591">
        <v>2016</v>
      </c>
      <c r="E5" s="563"/>
      <c r="F5" s="34"/>
      <c r="G5" s="34"/>
      <c r="H5" s="32"/>
      <c r="I5" s="32"/>
      <c r="J5" s="32"/>
      <c r="K5" s="32"/>
    </row>
    <row r="6" spans="1:11" ht="28.5" customHeight="1" x14ac:dyDescent="0.25">
      <c r="A6" s="40">
        <v>3</v>
      </c>
      <c r="B6" s="38" t="s">
        <v>106</v>
      </c>
      <c r="C6" s="39" t="s">
        <v>107</v>
      </c>
      <c r="D6" s="592" t="s">
        <v>648</v>
      </c>
      <c r="E6" s="563"/>
      <c r="F6" s="34"/>
      <c r="G6" s="34"/>
      <c r="H6" s="32"/>
      <c r="I6" s="32"/>
      <c r="J6" s="32"/>
      <c r="K6" s="32"/>
    </row>
    <row r="7" spans="1:11" ht="28.5" customHeight="1" x14ac:dyDescent="0.25">
      <c r="A7" s="35">
        <v>4</v>
      </c>
      <c r="B7" s="38" t="s">
        <v>108</v>
      </c>
      <c r="C7" s="39" t="s">
        <v>109</v>
      </c>
      <c r="D7" s="592" t="s">
        <v>649</v>
      </c>
      <c r="E7" s="563"/>
      <c r="F7" s="34"/>
      <c r="G7" s="34"/>
      <c r="H7" s="32"/>
      <c r="I7" s="32"/>
      <c r="J7" s="32"/>
      <c r="K7" s="32"/>
    </row>
    <row r="8" spans="1:11" ht="47.25" customHeight="1" x14ac:dyDescent="0.25">
      <c r="A8" s="40">
        <v>5</v>
      </c>
      <c r="B8" s="38" t="s">
        <v>110</v>
      </c>
      <c r="C8" s="39" t="s">
        <v>111</v>
      </c>
      <c r="D8" s="585" t="s">
        <v>1160</v>
      </c>
      <c r="E8" s="586"/>
      <c r="F8" s="41"/>
      <c r="G8" s="34"/>
      <c r="H8" s="42"/>
      <c r="I8" s="32"/>
      <c r="J8" s="32"/>
      <c r="K8" s="32"/>
    </row>
    <row r="9" spans="1:11" ht="46.5" customHeight="1" x14ac:dyDescent="0.25">
      <c r="A9" s="40">
        <v>6</v>
      </c>
      <c r="B9" s="38" t="s">
        <v>112</v>
      </c>
      <c r="C9" s="39" t="s">
        <v>113</v>
      </c>
      <c r="D9" s="587">
        <v>7422410100</v>
      </c>
      <c r="E9" s="563"/>
      <c r="F9" s="34"/>
      <c r="G9" s="34"/>
      <c r="H9" s="32"/>
      <c r="I9" s="32"/>
      <c r="J9" s="32"/>
      <c r="K9" s="32"/>
    </row>
    <row r="10" spans="1:11" ht="46.5" customHeight="1" x14ac:dyDescent="0.25">
      <c r="A10" s="35">
        <v>7</v>
      </c>
      <c r="B10" s="38" t="s">
        <v>114</v>
      </c>
      <c r="C10" s="39" t="s">
        <v>115</v>
      </c>
      <c r="D10" s="582">
        <v>330</v>
      </c>
      <c r="E10" s="583"/>
      <c r="F10" s="43"/>
      <c r="G10" s="34"/>
      <c r="H10" s="32"/>
      <c r="I10" s="32"/>
      <c r="J10" s="32"/>
      <c r="K10" s="32"/>
    </row>
    <row r="11" spans="1:11" ht="46.5" customHeight="1" x14ac:dyDescent="0.25">
      <c r="A11" s="40">
        <v>8</v>
      </c>
      <c r="B11" s="38" t="s">
        <v>116</v>
      </c>
      <c r="C11" s="39" t="s">
        <v>117</v>
      </c>
      <c r="D11" s="582">
        <v>642</v>
      </c>
      <c r="E11" s="583"/>
      <c r="F11" s="43"/>
      <c r="G11" s="34"/>
      <c r="H11" s="32"/>
      <c r="I11" s="44"/>
      <c r="J11" s="32"/>
      <c r="K11" s="32"/>
    </row>
    <row r="12" spans="1:11" ht="28.5" customHeight="1" x14ac:dyDescent="0.25">
      <c r="A12" s="40">
        <v>9</v>
      </c>
      <c r="B12" s="38" t="s">
        <v>118</v>
      </c>
      <c r="C12" s="39" t="s">
        <v>119</v>
      </c>
      <c r="D12" s="588">
        <f>'2.0. М.Економічне Середовище'!E5</f>
        <v>117390.39999999999</v>
      </c>
      <c r="E12" s="563"/>
      <c r="F12" s="34"/>
      <c r="G12" s="34"/>
      <c r="H12" s="32"/>
      <c r="I12" s="32"/>
      <c r="J12" s="32"/>
      <c r="K12" s="32"/>
    </row>
    <row r="13" spans="1:11" ht="43.5" customHeight="1" x14ac:dyDescent="0.25">
      <c r="A13" s="35">
        <v>10</v>
      </c>
      <c r="B13" s="45" t="s">
        <v>120</v>
      </c>
      <c r="C13" s="46" t="s">
        <v>121</v>
      </c>
      <c r="D13" s="584">
        <f>'2.0. М.Економічне Середовище'!E6</f>
        <v>55522.737800000003</v>
      </c>
      <c r="E13" s="563"/>
      <c r="F13" s="43"/>
      <c r="G13" s="34"/>
      <c r="H13" s="32"/>
      <c r="I13" s="32"/>
      <c r="J13" s="32"/>
      <c r="K13" s="32"/>
    </row>
    <row r="14" spans="1:11" ht="28.5" customHeight="1" x14ac:dyDescent="0.25">
      <c r="A14" s="40">
        <v>11</v>
      </c>
      <c r="B14" s="38" t="s">
        <v>122</v>
      </c>
      <c r="C14" s="39" t="s">
        <v>123</v>
      </c>
      <c r="D14" s="584">
        <f>'2.0. М.Економічне Середовище'!E19</f>
        <v>574.17359999999996</v>
      </c>
      <c r="E14" s="563"/>
      <c r="F14" s="43"/>
      <c r="G14" s="34"/>
      <c r="H14" s="47"/>
      <c r="I14" s="47"/>
      <c r="J14" s="47"/>
      <c r="K14" s="47"/>
    </row>
    <row r="15" spans="1:11" ht="28.5" customHeight="1" x14ac:dyDescent="0.25">
      <c r="A15" s="40">
        <v>12</v>
      </c>
      <c r="B15" s="38" t="s">
        <v>124</v>
      </c>
      <c r="C15" s="39" t="s">
        <v>125</v>
      </c>
      <c r="D15" s="584">
        <f>'2.0. М.Економічне Середовище'!E21</f>
        <v>4012.62</v>
      </c>
      <c r="E15" s="563"/>
      <c r="F15" s="43"/>
      <c r="G15" s="34"/>
      <c r="H15" s="47"/>
      <c r="I15" s="47"/>
      <c r="J15" s="47"/>
      <c r="K15" s="47"/>
    </row>
    <row r="16" spans="1:11" ht="28.5" customHeight="1" x14ac:dyDescent="0.25">
      <c r="A16" s="35">
        <v>13</v>
      </c>
      <c r="B16" s="38" t="s">
        <v>126</v>
      </c>
      <c r="C16" s="39" t="s">
        <v>127</v>
      </c>
      <c r="D16" s="581">
        <v>52012</v>
      </c>
      <c r="E16" s="563"/>
      <c r="F16" s="43"/>
      <c r="G16" s="34"/>
      <c r="H16" s="47"/>
      <c r="I16" s="47"/>
      <c r="J16" s="47"/>
      <c r="K16" s="47"/>
    </row>
    <row r="17" spans="1:11" ht="28.5" customHeight="1" x14ac:dyDescent="0.25">
      <c r="A17" s="40">
        <v>14</v>
      </c>
      <c r="B17" s="38" t="s">
        <v>128</v>
      </c>
      <c r="C17" s="39" t="s">
        <v>971</v>
      </c>
      <c r="D17" s="581">
        <f>'2.0. М.Економічне Середовище'!E25</f>
        <v>852.58439999999996</v>
      </c>
      <c r="E17" s="563"/>
      <c r="F17" s="43"/>
      <c r="G17" s="34"/>
      <c r="H17" s="47"/>
      <c r="I17" s="47"/>
      <c r="J17" s="47"/>
      <c r="K17" s="47"/>
    </row>
    <row r="18" spans="1:11" ht="28.5" customHeight="1" x14ac:dyDescent="0.25">
      <c r="A18" s="40">
        <v>15</v>
      </c>
      <c r="B18" s="38" t="s">
        <v>129</v>
      </c>
      <c r="C18" s="39" t="s">
        <v>130</v>
      </c>
      <c r="D18" s="579">
        <v>99</v>
      </c>
      <c r="E18" s="580"/>
      <c r="F18" s="43"/>
      <c r="G18" s="34"/>
      <c r="H18" s="47"/>
      <c r="I18" s="47"/>
      <c r="J18" s="47"/>
      <c r="K18" s="47"/>
    </row>
    <row r="19" spans="1:11" ht="28.5" customHeight="1" x14ac:dyDescent="0.25">
      <c r="A19" s="35">
        <v>16</v>
      </c>
      <c r="B19" s="38" t="s">
        <v>131</v>
      </c>
      <c r="C19" s="39" t="s">
        <v>132</v>
      </c>
      <c r="D19" s="581">
        <v>21244</v>
      </c>
      <c r="E19" s="563"/>
      <c r="F19" s="43"/>
      <c r="G19" s="34"/>
      <c r="H19" s="32"/>
      <c r="I19" s="32"/>
      <c r="J19" s="32"/>
      <c r="K19" s="32"/>
    </row>
    <row r="20" spans="1:11" ht="28.5" customHeight="1" x14ac:dyDescent="0.25">
      <c r="A20" s="40">
        <v>17</v>
      </c>
      <c r="B20" s="38" t="s">
        <v>133</v>
      </c>
      <c r="C20" s="39" t="s">
        <v>134</v>
      </c>
      <c r="D20" s="581">
        <v>22</v>
      </c>
      <c r="E20" s="563"/>
      <c r="F20" s="43"/>
      <c r="G20" s="34"/>
      <c r="H20" s="32"/>
      <c r="I20" s="32"/>
      <c r="J20" s="32"/>
      <c r="K20" s="32"/>
    </row>
    <row r="21" spans="1:11" ht="28.5" customHeight="1" x14ac:dyDescent="0.25">
      <c r="A21" s="40">
        <v>18</v>
      </c>
      <c r="B21" s="38" t="s">
        <v>135</v>
      </c>
      <c r="C21" s="39" t="s">
        <v>136</v>
      </c>
      <c r="D21" s="581">
        <v>19</v>
      </c>
      <c r="E21" s="563"/>
      <c r="F21" s="43"/>
      <c r="G21" s="32"/>
      <c r="H21" s="32"/>
      <c r="I21" s="32"/>
      <c r="J21" s="32"/>
      <c r="K21" s="32"/>
    </row>
    <row r="22" spans="1:11" ht="35.25" customHeight="1" x14ac:dyDescent="0.25">
      <c r="A22" s="35">
        <v>19</v>
      </c>
      <c r="B22" s="38" t="s">
        <v>137</v>
      </c>
      <c r="C22" s="39" t="s">
        <v>138</v>
      </c>
      <c r="D22" s="582">
        <v>23</v>
      </c>
      <c r="E22" s="583"/>
      <c r="F22" s="43"/>
      <c r="G22" s="32"/>
      <c r="H22" s="32"/>
      <c r="I22" s="32"/>
      <c r="J22" s="32"/>
      <c r="K22" s="32"/>
    </row>
    <row r="23" spans="1:11" ht="35.25" customHeight="1" x14ac:dyDescent="0.25">
      <c r="A23" s="40">
        <v>20</v>
      </c>
      <c r="B23" s="48" t="s">
        <v>139</v>
      </c>
      <c r="C23" s="39" t="s">
        <v>140</v>
      </c>
      <c r="D23" s="562" t="s">
        <v>650</v>
      </c>
      <c r="E23" s="563"/>
      <c r="F23" s="34"/>
      <c r="G23" s="32"/>
      <c r="H23" s="32"/>
      <c r="I23" s="32"/>
      <c r="J23" s="32"/>
      <c r="K23" s="32"/>
    </row>
    <row r="24" spans="1:11" ht="35.25" customHeight="1" x14ac:dyDescent="0.25">
      <c r="A24" s="40">
        <v>21</v>
      </c>
      <c r="B24" s="48" t="s">
        <v>141</v>
      </c>
      <c r="C24" s="49" t="s">
        <v>142</v>
      </c>
      <c r="D24" s="576" t="s">
        <v>651</v>
      </c>
      <c r="E24" s="563"/>
      <c r="F24" s="34"/>
      <c r="G24" s="32"/>
      <c r="H24" s="32"/>
      <c r="I24" s="32"/>
      <c r="J24" s="32"/>
      <c r="K24" s="32"/>
    </row>
    <row r="25" spans="1:11" ht="35.25" customHeight="1" x14ac:dyDescent="0.25">
      <c r="A25" s="35">
        <v>22</v>
      </c>
      <c r="B25" s="48" t="s">
        <v>143</v>
      </c>
      <c r="C25" s="49" t="s">
        <v>144</v>
      </c>
      <c r="D25" s="577" t="s">
        <v>972</v>
      </c>
      <c r="E25" s="563"/>
      <c r="F25" s="34"/>
      <c r="G25" s="32"/>
      <c r="H25" s="32"/>
      <c r="I25" s="32"/>
      <c r="J25" s="32"/>
      <c r="K25" s="32"/>
    </row>
    <row r="26" spans="1:11" ht="35.25" customHeight="1" x14ac:dyDescent="0.25">
      <c r="A26" s="40">
        <v>23</v>
      </c>
      <c r="B26" s="48" t="s">
        <v>145</v>
      </c>
      <c r="C26" s="49" t="s">
        <v>146</v>
      </c>
      <c r="D26" s="578" t="s">
        <v>652</v>
      </c>
      <c r="E26" s="563"/>
      <c r="F26" s="43"/>
      <c r="G26" s="32"/>
      <c r="H26" s="32"/>
      <c r="I26" s="32"/>
      <c r="J26" s="32"/>
      <c r="K26" s="32"/>
    </row>
    <row r="27" spans="1:11" ht="38.25" customHeight="1" x14ac:dyDescent="0.25">
      <c r="A27" s="558">
        <v>24</v>
      </c>
      <c r="B27" s="560" t="s">
        <v>147</v>
      </c>
      <c r="C27" s="561" t="s">
        <v>148</v>
      </c>
      <c r="D27" s="40" t="s">
        <v>98</v>
      </c>
      <c r="E27" s="50" t="s">
        <v>149</v>
      </c>
      <c r="F27" s="536" t="s">
        <v>826</v>
      </c>
      <c r="G27" s="539" t="s">
        <v>150</v>
      </c>
      <c r="H27" s="540" t="s">
        <v>151</v>
      </c>
      <c r="I27" s="540" t="s">
        <v>152</v>
      </c>
      <c r="J27" s="540" t="s">
        <v>153</v>
      </c>
      <c r="K27" s="540" t="s">
        <v>154</v>
      </c>
    </row>
    <row r="28" spans="1:11" ht="30" x14ac:dyDescent="0.25">
      <c r="A28" s="556"/>
      <c r="B28" s="556"/>
      <c r="C28" s="556"/>
      <c r="D28" s="40">
        <v>1</v>
      </c>
      <c r="E28" s="235" t="s">
        <v>653</v>
      </c>
      <c r="F28" s="535">
        <v>2010</v>
      </c>
      <c r="G28" s="541">
        <v>12539</v>
      </c>
      <c r="H28" s="542" t="s">
        <v>654</v>
      </c>
      <c r="I28" s="542" t="s">
        <v>1035</v>
      </c>
      <c r="J28" s="543" t="s">
        <v>1034</v>
      </c>
      <c r="K28" s="544" t="s">
        <v>651</v>
      </c>
    </row>
    <row r="29" spans="1:11" ht="30" x14ac:dyDescent="0.25">
      <c r="A29" s="556"/>
      <c r="B29" s="556"/>
      <c r="C29" s="556"/>
      <c r="D29" s="40">
        <v>2</v>
      </c>
      <c r="E29" s="271" t="str">
        <f>'3.0 Населення'!D18</f>
        <v>Лебіддя</v>
      </c>
      <c r="F29" s="535">
        <v>22</v>
      </c>
      <c r="G29" s="541">
        <f>VLOOKUP(E29,'3.0 Населення'!$D$17:$E$82,2,FALSE)</f>
        <v>0</v>
      </c>
      <c r="H29" s="542" t="s">
        <v>654</v>
      </c>
      <c r="I29" s="542" t="s">
        <v>1036</v>
      </c>
      <c r="J29" s="543" t="s">
        <v>1034</v>
      </c>
      <c r="K29" s="544" t="s">
        <v>651</v>
      </c>
    </row>
    <row r="30" spans="1:11" ht="30" x14ac:dyDescent="0.25">
      <c r="A30" s="556"/>
      <c r="B30" s="556"/>
      <c r="C30" s="556"/>
      <c r="D30" s="40">
        <v>3</v>
      </c>
      <c r="E30" s="271" t="str">
        <f>'3.0 Населення'!D19</f>
        <v>Трудовик</v>
      </c>
      <c r="F30" s="535">
        <v>25</v>
      </c>
      <c r="G30" s="541">
        <f>VLOOKUP(E30,'3.0 Населення'!$D$17:$E$82,2,FALSE)</f>
        <v>40</v>
      </c>
      <c r="H30" s="542" t="s">
        <v>654</v>
      </c>
      <c r="I30" s="542" t="s">
        <v>1037</v>
      </c>
      <c r="J30" s="543" t="s">
        <v>1034</v>
      </c>
      <c r="K30" s="544" t="s">
        <v>651</v>
      </c>
    </row>
    <row r="31" spans="1:11" x14ac:dyDescent="0.25">
      <c r="A31" s="556"/>
      <c r="B31" s="556"/>
      <c r="C31" s="556"/>
      <c r="D31" s="40">
        <v>4</v>
      </c>
      <c r="E31" s="271" t="str">
        <f>'3.0 Населення'!D20</f>
        <v>Бреч</v>
      </c>
      <c r="F31" s="535">
        <v>103</v>
      </c>
      <c r="G31" s="541">
        <f>VLOOKUP(E31,'3.0 Населення'!$D$17:$E$82,2,FALSE)</f>
        <v>180</v>
      </c>
      <c r="H31" s="542" t="s">
        <v>827</v>
      </c>
      <c r="I31" s="542" t="s">
        <v>828</v>
      </c>
      <c r="J31" s="542" t="s">
        <v>720</v>
      </c>
      <c r="K31" s="545" t="s">
        <v>829</v>
      </c>
    </row>
    <row r="32" spans="1:11" x14ac:dyDescent="0.25">
      <c r="A32" s="556"/>
      <c r="B32" s="556"/>
      <c r="C32" s="556"/>
      <c r="D32" s="40">
        <v>5</v>
      </c>
      <c r="E32" s="271" t="str">
        <f>'3.0 Населення'!D21</f>
        <v>Гуринівка</v>
      </c>
      <c r="F32" s="535">
        <v>50</v>
      </c>
      <c r="G32" s="541">
        <f>VLOOKUP(E32,'3.0 Населення'!$D$17:$E$82,2,FALSE)</f>
        <v>112</v>
      </c>
      <c r="H32" s="542" t="s">
        <v>827</v>
      </c>
      <c r="I32" s="542" t="s">
        <v>830</v>
      </c>
      <c r="J32" s="542" t="s">
        <v>835</v>
      </c>
      <c r="K32" s="545" t="s">
        <v>829</v>
      </c>
    </row>
    <row r="33" spans="1:11" x14ac:dyDescent="0.25">
      <c r="A33" s="556"/>
      <c r="B33" s="556"/>
      <c r="C33" s="556"/>
      <c r="D33" s="40">
        <v>6</v>
      </c>
      <c r="E33" s="271" t="str">
        <f>'3.0 Населення'!D22</f>
        <v>Лубенець</v>
      </c>
      <c r="F33" s="535">
        <v>57</v>
      </c>
      <c r="G33" s="541">
        <f>VLOOKUP(E33,'3.0 Населення'!$D$17:$E$82,2,FALSE)</f>
        <v>46</v>
      </c>
      <c r="H33" s="542" t="s">
        <v>827</v>
      </c>
      <c r="I33" s="542" t="s">
        <v>831</v>
      </c>
      <c r="J33" s="542" t="s">
        <v>836</v>
      </c>
      <c r="K33" s="545" t="s">
        <v>829</v>
      </c>
    </row>
    <row r="34" spans="1:11" x14ac:dyDescent="0.25">
      <c r="A34" s="556"/>
      <c r="B34" s="556"/>
      <c r="C34" s="556"/>
      <c r="D34" s="40">
        <v>7</v>
      </c>
      <c r="E34" s="271" t="str">
        <f>'3.0 Населення'!D23</f>
        <v>Нова Гуринівка</v>
      </c>
      <c r="F34" s="535">
        <v>17</v>
      </c>
      <c r="G34" s="541">
        <f>VLOOKUP(E34,'3.0 Населення'!$D$17:$E$82,2,FALSE)</f>
        <v>6</v>
      </c>
      <c r="H34" s="542" t="s">
        <v>827</v>
      </c>
      <c r="I34" s="542" t="s">
        <v>832</v>
      </c>
      <c r="J34" s="542" t="s">
        <v>837</v>
      </c>
      <c r="K34" s="545" t="s">
        <v>829</v>
      </c>
    </row>
    <row r="35" spans="1:11" x14ac:dyDescent="0.25">
      <c r="A35" s="556"/>
      <c r="B35" s="556"/>
      <c r="C35" s="556"/>
      <c r="D35" s="40">
        <v>8</v>
      </c>
      <c r="E35" s="271" t="str">
        <f>'3.0 Населення'!D24</f>
        <v>Озереди</v>
      </c>
      <c r="F35" s="535">
        <v>32</v>
      </c>
      <c r="G35" s="541">
        <f>VLOOKUP(E35,'3.0 Населення'!$D$17:$E$82,2,FALSE)</f>
        <v>21</v>
      </c>
      <c r="H35" s="542" t="s">
        <v>827</v>
      </c>
      <c r="I35" s="542" t="s">
        <v>833</v>
      </c>
      <c r="J35" s="542" t="s">
        <v>838</v>
      </c>
      <c r="K35" s="545" t="s">
        <v>829</v>
      </c>
    </row>
    <row r="36" spans="1:11" x14ac:dyDescent="0.25">
      <c r="A36" s="556"/>
      <c r="B36" s="556"/>
      <c r="C36" s="556"/>
      <c r="D36" s="40">
        <v>9</v>
      </c>
      <c r="E36" s="271" t="str">
        <f>'3.0 Населення'!D25</f>
        <v>Ховдіївка</v>
      </c>
      <c r="F36" s="535">
        <v>31</v>
      </c>
      <c r="G36" s="541">
        <f>VLOOKUP(E36,'3.0 Населення'!$D$17:$E$82,2,FALSE)</f>
        <v>14</v>
      </c>
      <c r="H36" s="542" t="s">
        <v>827</v>
      </c>
      <c r="I36" s="542" t="s">
        <v>834</v>
      </c>
      <c r="J36" s="542" t="s">
        <v>839</v>
      </c>
      <c r="K36" s="545" t="s">
        <v>829</v>
      </c>
    </row>
    <row r="37" spans="1:11" ht="51" customHeight="1" x14ac:dyDescent="0.25">
      <c r="A37" s="556"/>
      <c r="B37" s="556"/>
      <c r="C37" s="556"/>
      <c r="D37" s="40">
        <v>10</v>
      </c>
      <c r="E37" s="271" t="str">
        <f>'3.0 Населення'!D26</f>
        <v>Наумівка</v>
      </c>
      <c r="F37" s="535">
        <v>373</v>
      </c>
      <c r="G37" s="541">
        <f>VLOOKUP(E37,'3.0 Населення'!$D$17:$E$82,2,FALSE)</f>
        <v>1213</v>
      </c>
      <c r="H37" s="542" t="s">
        <v>811</v>
      </c>
      <c r="I37" s="542" t="s">
        <v>812</v>
      </c>
      <c r="J37" s="543" t="s">
        <v>813</v>
      </c>
      <c r="K37" s="546" t="s">
        <v>814</v>
      </c>
    </row>
    <row r="38" spans="1:11" ht="25.5" x14ac:dyDescent="0.25">
      <c r="A38" s="556"/>
      <c r="B38" s="556"/>
      <c r="C38" s="556"/>
      <c r="D38" s="40">
        <v>11</v>
      </c>
      <c r="E38" s="271" t="str">
        <f>'3.0 Населення'!D27</f>
        <v>Андроники</v>
      </c>
      <c r="F38" s="535">
        <v>25</v>
      </c>
      <c r="G38" s="541">
        <f>VLOOKUP(E38,'3.0 Населення'!$D$17:$E$82,2,FALSE)</f>
        <v>0</v>
      </c>
      <c r="H38" s="542" t="s">
        <v>811</v>
      </c>
      <c r="I38" s="542" t="s">
        <v>815</v>
      </c>
      <c r="J38" s="543" t="s">
        <v>820</v>
      </c>
      <c r="K38" s="546" t="s">
        <v>814</v>
      </c>
    </row>
    <row r="39" spans="1:11" ht="25.5" x14ac:dyDescent="0.25">
      <c r="A39" s="556"/>
      <c r="B39" s="556"/>
      <c r="C39" s="556"/>
      <c r="D39" s="40">
        <v>12</v>
      </c>
      <c r="E39" s="271" t="str">
        <f>'3.0 Населення'!D28</f>
        <v>Високе</v>
      </c>
      <c r="F39" s="535">
        <v>34</v>
      </c>
      <c r="G39" s="541">
        <f>VLOOKUP(E39,'3.0 Населення'!$D$17:$E$82,2,FALSE)</f>
        <v>2</v>
      </c>
      <c r="H39" s="542" t="s">
        <v>811</v>
      </c>
      <c r="I39" s="542" t="s">
        <v>816</v>
      </c>
      <c r="J39" s="543" t="s">
        <v>821</v>
      </c>
      <c r="K39" s="546" t="s">
        <v>814</v>
      </c>
    </row>
    <row r="40" spans="1:11" ht="25.5" x14ac:dyDescent="0.25">
      <c r="A40" s="556"/>
      <c r="B40" s="556"/>
      <c r="C40" s="556"/>
      <c r="D40" s="40">
        <v>13</v>
      </c>
      <c r="E40" s="271" t="str">
        <f>'3.0 Населення'!D29</f>
        <v>Переділ</v>
      </c>
      <c r="F40" s="535">
        <v>37</v>
      </c>
      <c r="G40" s="541">
        <f>VLOOKUP(E40,'3.0 Населення'!$D$17:$E$82,2,FALSE)</f>
        <v>31</v>
      </c>
      <c r="H40" s="542" t="s">
        <v>811</v>
      </c>
      <c r="I40" s="542" t="s">
        <v>817</v>
      </c>
      <c r="J40" s="543" t="s">
        <v>822</v>
      </c>
      <c r="K40" s="546" t="s">
        <v>814</v>
      </c>
    </row>
    <row r="41" spans="1:11" ht="25.5" x14ac:dyDescent="0.25">
      <c r="A41" s="556"/>
      <c r="B41" s="556"/>
      <c r="C41" s="556"/>
      <c r="D41" s="40">
        <v>14</v>
      </c>
      <c r="E41" s="271" t="str">
        <f>'3.0 Населення'!D30</f>
        <v>Спичувате</v>
      </c>
      <c r="F41" s="535">
        <v>1</v>
      </c>
      <c r="G41" s="541">
        <f>VLOOKUP(E41,'3.0 Населення'!$D$17:$E$82,2,FALSE)</f>
        <v>0</v>
      </c>
      <c r="H41" s="542" t="s">
        <v>811</v>
      </c>
      <c r="I41" s="542" t="s">
        <v>818</v>
      </c>
      <c r="J41" s="543" t="s">
        <v>823</v>
      </c>
      <c r="K41" s="546" t="s">
        <v>814</v>
      </c>
    </row>
    <row r="42" spans="1:11" ht="25.5" x14ac:dyDescent="0.25">
      <c r="A42" s="556"/>
      <c r="B42" s="556"/>
      <c r="C42" s="556"/>
      <c r="D42" s="40">
        <v>15</v>
      </c>
      <c r="E42" s="271" t="str">
        <f>'3.0 Населення'!D31</f>
        <v>Турівка</v>
      </c>
      <c r="F42" s="535">
        <v>99</v>
      </c>
      <c r="G42" s="541">
        <f>VLOOKUP(E42,'3.0 Населення'!$D$17:$E$82,2,FALSE)</f>
        <v>77</v>
      </c>
      <c r="H42" s="542" t="s">
        <v>811</v>
      </c>
      <c r="I42" s="542" t="s">
        <v>819</v>
      </c>
      <c r="J42" s="543" t="s">
        <v>824</v>
      </c>
      <c r="K42" s="546" t="s">
        <v>814</v>
      </c>
    </row>
    <row r="43" spans="1:11" ht="25.5" x14ac:dyDescent="0.25">
      <c r="A43" s="556"/>
      <c r="B43" s="556"/>
      <c r="C43" s="556"/>
      <c r="D43" s="40">
        <v>16</v>
      </c>
      <c r="E43" s="271" t="str">
        <f>'3.0 Населення'!D32</f>
        <v>Савинки</v>
      </c>
      <c r="F43" s="535">
        <v>268</v>
      </c>
      <c r="G43" s="541">
        <f>VLOOKUP(E43,'3.0 Населення'!$D$17:$E$82,2,FALSE)</f>
        <v>387</v>
      </c>
      <c r="H43" s="542" t="s">
        <v>840</v>
      </c>
      <c r="I43" s="542" t="s">
        <v>841</v>
      </c>
      <c r="J43" s="543" t="s">
        <v>842</v>
      </c>
      <c r="K43" s="542" t="s">
        <v>843</v>
      </c>
    </row>
    <row r="44" spans="1:11" ht="25.5" x14ac:dyDescent="0.25">
      <c r="A44" s="556"/>
      <c r="B44" s="556"/>
      <c r="C44" s="556"/>
      <c r="D44" s="40">
        <v>17</v>
      </c>
      <c r="E44" s="271" t="str">
        <f>'3.0 Населення'!D33</f>
        <v>Бурківка</v>
      </c>
      <c r="F44" s="535">
        <v>91</v>
      </c>
      <c r="G44" s="541">
        <f>VLOOKUP(E44,'3.0 Населення'!$D$17:$E$82,2,FALSE)</f>
        <v>18</v>
      </c>
      <c r="H44" s="542" t="s">
        <v>840</v>
      </c>
      <c r="I44" s="542" t="s">
        <v>844</v>
      </c>
      <c r="J44" s="543" t="s">
        <v>845</v>
      </c>
      <c r="K44" s="542" t="s">
        <v>843</v>
      </c>
    </row>
    <row r="45" spans="1:11" ht="25.5" x14ac:dyDescent="0.25">
      <c r="A45" s="556"/>
      <c r="B45" s="556"/>
      <c r="C45" s="556"/>
      <c r="D45" s="40">
        <v>18</v>
      </c>
      <c r="E45" s="271" t="str">
        <f>'3.0 Населення'!D34</f>
        <v>Олександрівка</v>
      </c>
      <c r="F45" s="535">
        <v>251</v>
      </c>
      <c r="G45" s="541">
        <f>VLOOKUP(E45,'3.0 Населення'!$D$17:$E$82,2,FALSE)</f>
        <v>559</v>
      </c>
      <c r="H45" s="542" t="s">
        <v>846</v>
      </c>
      <c r="I45" s="542" t="s">
        <v>847</v>
      </c>
      <c r="J45" s="543" t="s">
        <v>848</v>
      </c>
      <c r="K45" s="542" t="s">
        <v>849</v>
      </c>
    </row>
    <row r="46" spans="1:11" ht="25.5" x14ac:dyDescent="0.25">
      <c r="A46" s="556"/>
      <c r="B46" s="556"/>
      <c r="C46" s="556"/>
      <c r="D46" s="40">
        <v>19</v>
      </c>
      <c r="E46" s="271" t="str">
        <f>'3.0 Населення'!D35</f>
        <v>Верхолісся</v>
      </c>
      <c r="F46" s="535">
        <v>147</v>
      </c>
      <c r="G46" s="541">
        <f>VLOOKUP(E46,'3.0 Населення'!$D$17:$E$82,2,FALSE)</f>
        <v>91</v>
      </c>
      <c r="H46" s="542" t="s">
        <v>846</v>
      </c>
      <c r="I46" s="542" t="s">
        <v>850</v>
      </c>
      <c r="J46" s="543" t="s">
        <v>848</v>
      </c>
      <c r="K46" s="542" t="s">
        <v>849</v>
      </c>
    </row>
    <row r="47" spans="1:11" ht="25.5" x14ac:dyDescent="0.25">
      <c r="A47" s="556"/>
      <c r="B47" s="556"/>
      <c r="C47" s="556"/>
      <c r="D47" s="40">
        <v>20</v>
      </c>
      <c r="E47" s="271" t="str">
        <f>'3.0 Населення'!D36</f>
        <v>Піски</v>
      </c>
      <c r="F47" s="535">
        <v>98</v>
      </c>
      <c r="G47" s="541">
        <f>VLOOKUP(E47,'3.0 Населення'!$D$17:$E$82,2,FALSE)</f>
        <v>27</v>
      </c>
      <c r="H47" s="542" t="s">
        <v>846</v>
      </c>
      <c r="I47" s="542" t="s">
        <v>851</v>
      </c>
      <c r="J47" s="543" t="s">
        <v>848</v>
      </c>
      <c r="K47" s="542" t="s">
        <v>849</v>
      </c>
    </row>
    <row r="48" spans="1:11" ht="25.5" x14ac:dyDescent="0.25">
      <c r="A48" s="556"/>
      <c r="B48" s="556"/>
      <c r="C48" s="556"/>
      <c r="D48" s="40">
        <v>21</v>
      </c>
      <c r="E48" s="271" t="str">
        <f>'3.0 Населення'!D37</f>
        <v>Домашлин</v>
      </c>
      <c r="F48" s="535">
        <v>233</v>
      </c>
      <c r="G48" s="541">
        <f>VLOOKUP(E48,'3.0 Населення'!$D$17:$E$82,2,FALSE)</f>
        <v>245</v>
      </c>
      <c r="H48" s="542" t="s">
        <v>852</v>
      </c>
      <c r="I48" s="542" t="s">
        <v>853</v>
      </c>
      <c r="J48" s="543" t="s">
        <v>854</v>
      </c>
      <c r="K48" s="542" t="s">
        <v>855</v>
      </c>
    </row>
    <row r="49" spans="1:11" ht="25.5" x14ac:dyDescent="0.25">
      <c r="A49" s="556"/>
      <c r="B49" s="556"/>
      <c r="C49" s="556"/>
      <c r="D49" s="40">
        <v>22</v>
      </c>
      <c r="E49" s="271" t="str">
        <f>'3.0 Населення'!D38</f>
        <v>Бешківка</v>
      </c>
      <c r="F49" s="535">
        <v>29</v>
      </c>
      <c r="G49" s="541">
        <f>VLOOKUP(E49,'3.0 Населення'!$D$17:$E$82,2,FALSE)</f>
        <v>5</v>
      </c>
      <c r="H49" s="542" t="s">
        <v>852</v>
      </c>
      <c r="I49" s="542" t="s">
        <v>856</v>
      </c>
      <c r="J49" s="543" t="s">
        <v>857</v>
      </c>
      <c r="K49" s="542" t="s">
        <v>855</v>
      </c>
    </row>
    <row r="50" spans="1:11" ht="25.5" x14ac:dyDescent="0.25">
      <c r="A50" s="556"/>
      <c r="B50" s="556"/>
      <c r="C50" s="556"/>
      <c r="D50" s="40">
        <v>23</v>
      </c>
      <c r="E50" s="271" t="str">
        <f>'3.0 Населення'!D39</f>
        <v>Луковець</v>
      </c>
      <c r="F50" s="535">
        <v>54</v>
      </c>
      <c r="G50" s="541">
        <f>VLOOKUP(E50,'3.0 Населення'!$D$17:$E$82,2,FALSE)</f>
        <v>1</v>
      </c>
      <c r="H50" s="542" t="s">
        <v>852</v>
      </c>
      <c r="I50" s="542" t="s">
        <v>858</v>
      </c>
      <c r="J50" s="543" t="s">
        <v>859</v>
      </c>
      <c r="K50" s="542" t="s">
        <v>855</v>
      </c>
    </row>
    <row r="51" spans="1:11" ht="25.5" x14ac:dyDescent="0.25">
      <c r="A51" s="556"/>
      <c r="B51" s="556"/>
      <c r="C51" s="556"/>
      <c r="D51" s="40">
        <v>24</v>
      </c>
      <c r="E51" s="271" t="str">
        <f>'3.0 Населення'!D40</f>
        <v>Хотіївка</v>
      </c>
      <c r="F51" s="535">
        <v>182</v>
      </c>
      <c r="G51" s="541">
        <f>VLOOKUP(E51,'3.0 Населення'!$D$17:$E$82,2,FALSE)</f>
        <v>180</v>
      </c>
      <c r="H51" s="542" t="s">
        <v>860</v>
      </c>
      <c r="I51" s="542" t="s">
        <v>861</v>
      </c>
      <c r="J51" s="543" t="s">
        <v>862</v>
      </c>
      <c r="K51" s="542" t="s">
        <v>863</v>
      </c>
    </row>
    <row r="52" spans="1:11" ht="38.25" x14ac:dyDescent="0.25">
      <c r="A52" s="556"/>
      <c r="B52" s="556"/>
      <c r="C52" s="556"/>
      <c r="D52" s="40">
        <v>25</v>
      </c>
      <c r="E52" s="271" t="str">
        <f>'3.0 Населення'!D41</f>
        <v>Тютюнниця</v>
      </c>
      <c r="F52" s="535">
        <v>150</v>
      </c>
      <c r="G52" s="541">
        <f>VLOOKUP(E52,'3.0 Населення'!$D$17:$E$82,2,FALSE)</f>
        <v>190</v>
      </c>
      <c r="H52" s="542" t="s">
        <v>864</v>
      </c>
      <c r="I52" s="542" t="s">
        <v>865</v>
      </c>
      <c r="J52" s="543" t="s">
        <v>870</v>
      </c>
      <c r="K52" s="546" t="s">
        <v>875</v>
      </c>
    </row>
    <row r="53" spans="1:11" ht="38.25" x14ac:dyDescent="0.25">
      <c r="A53" s="556"/>
      <c r="B53" s="556"/>
      <c r="C53" s="556"/>
      <c r="D53" s="40">
        <v>26</v>
      </c>
      <c r="E53" s="271" t="str">
        <f>'3.0 Населення'!D42</f>
        <v>Кугуки</v>
      </c>
      <c r="F53" s="535">
        <v>12</v>
      </c>
      <c r="G53" s="541">
        <f>VLOOKUP(E53,'3.0 Населення'!$D$17:$E$82,2,FALSE)</f>
        <v>38</v>
      </c>
      <c r="H53" s="542" t="s">
        <v>864</v>
      </c>
      <c r="I53" s="542" t="s">
        <v>866</v>
      </c>
      <c r="J53" s="543" t="s">
        <v>871</v>
      </c>
      <c r="K53" s="546" t="s">
        <v>875</v>
      </c>
    </row>
    <row r="54" spans="1:11" ht="38.25" x14ac:dyDescent="0.25">
      <c r="A54" s="556"/>
      <c r="B54" s="556"/>
      <c r="C54" s="556"/>
      <c r="D54" s="40">
        <v>27</v>
      </c>
      <c r="E54" s="271" t="str">
        <f>'3.0 Населення'!D43</f>
        <v>Костючки</v>
      </c>
      <c r="F54" s="535">
        <v>94</v>
      </c>
      <c r="G54" s="541">
        <f>VLOOKUP(E54,'3.0 Населення'!$D$17:$E$82,2,FALSE)</f>
        <v>66</v>
      </c>
      <c r="H54" s="542" t="s">
        <v>864</v>
      </c>
      <c r="I54" s="542" t="s">
        <v>867</v>
      </c>
      <c r="J54" s="543" t="s">
        <v>872</v>
      </c>
      <c r="K54" s="546" t="s">
        <v>875</v>
      </c>
    </row>
    <row r="55" spans="1:11" ht="38.25" x14ac:dyDescent="0.25">
      <c r="A55" s="556"/>
      <c r="B55" s="556"/>
      <c r="C55" s="556"/>
      <c r="D55" s="40">
        <v>28</v>
      </c>
      <c r="E55" s="271" t="str">
        <f>'3.0 Населення'!D44</f>
        <v>Самсонівка</v>
      </c>
      <c r="F55" s="535">
        <v>34</v>
      </c>
      <c r="G55" s="541">
        <f>VLOOKUP(E55,'3.0 Населення'!$D$17:$E$82,2,FALSE)</f>
        <v>7</v>
      </c>
      <c r="H55" s="542" t="s">
        <v>864</v>
      </c>
      <c r="I55" s="542" t="s">
        <v>868</v>
      </c>
      <c r="J55" s="543" t="s">
        <v>873</v>
      </c>
      <c r="K55" s="546" t="s">
        <v>875</v>
      </c>
    </row>
    <row r="56" spans="1:11" ht="38.25" x14ac:dyDescent="0.25">
      <c r="A56" s="556"/>
      <c r="B56" s="556"/>
      <c r="C56" s="556"/>
      <c r="D56" s="40">
        <v>29</v>
      </c>
      <c r="E56" s="271" t="str">
        <f>'3.0 Населення'!D45</f>
        <v>Сахутівка</v>
      </c>
      <c r="F56" s="535">
        <v>240</v>
      </c>
      <c r="G56" s="541">
        <f>VLOOKUP(E56,'3.0 Населення'!$D$17:$E$82,2,FALSE)</f>
        <v>249</v>
      </c>
      <c r="H56" s="542" t="s">
        <v>864</v>
      </c>
      <c r="I56" s="542" t="s">
        <v>869</v>
      </c>
      <c r="J56" s="543" t="s">
        <v>874</v>
      </c>
      <c r="K56" s="546" t="s">
        <v>875</v>
      </c>
    </row>
    <row r="57" spans="1:11" s="249" customFormat="1" ht="25.5" x14ac:dyDescent="0.25">
      <c r="A57" s="559"/>
      <c r="B57" s="559"/>
      <c r="C57" s="559"/>
      <c r="D57" s="40">
        <v>30</v>
      </c>
      <c r="E57" s="271" t="str">
        <f>'3.0 Населення'!D46</f>
        <v>Сядрине</v>
      </c>
      <c r="F57" s="535">
        <v>191</v>
      </c>
      <c r="G57" s="541">
        <f>VLOOKUP(E57,'3.0 Населення'!$D$17:$E$82,2,FALSE)</f>
        <v>600</v>
      </c>
      <c r="H57" s="542" t="s">
        <v>876</v>
      </c>
      <c r="I57" s="542" t="s">
        <v>877</v>
      </c>
      <c r="J57" s="543" t="s">
        <v>881</v>
      </c>
      <c r="K57" s="546" t="s">
        <v>882</v>
      </c>
    </row>
    <row r="58" spans="1:11" s="249" customFormat="1" ht="25.5" x14ac:dyDescent="0.25">
      <c r="A58" s="559"/>
      <c r="B58" s="559"/>
      <c r="C58" s="559"/>
      <c r="D58" s="40">
        <v>31</v>
      </c>
      <c r="E58" s="271" t="str">
        <f>'3.0 Населення'!D47</f>
        <v>Будище</v>
      </c>
      <c r="F58" s="535">
        <v>7</v>
      </c>
      <c r="G58" s="541">
        <f>VLOOKUP(E58,'3.0 Населення'!$D$17:$E$82,2,FALSE)</f>
        <v>0</v>
      </c>
      <c r="H58" s="542" t="s">
        <v>876</v>
      </c>
      <c r="I58" s="542" t="s">
        <v>878</v>
      </c>
      <c r="J58" s="543" t="s">
        <v>881</v>
      </c>
      <c r="K58" s="546" t="s">
        <v>882</v>
      </c>
    </row>
    <row r="59" spans="1:11" s="249" customFormat="1" ht="25.5" x14ac:dyDescent="0.25">
      <c r="A59" s="559"/>
      <c r="B59" s="559"/>
      <c r="C59" s="559"/>
      <c r="D59" s="40">
        <v>32</v>
      </c>
      <c r="E59" s="271" t="str">
        <f>'3.0 Населення'!D48</f>
        <v>Самотуги</v>
      </c>
      <c r="F59" s="535">
        <v>83</v>
      </c>
      <c r="G59" s="541">
        <f>VLOOKUP(E59,'3.0 Населення'!$D$17:$E$82,2,FALSE)</f>
        <v>47</v>
      </c>
      <c r="H59" s="542" t="s">
        <v>876</v>
      </c>
      <c r="I59" s="542" t="s">
        <v>879</v>
      </c>
      <c r="J59" s="543" t="s">
        <v>881</v>
      </c>
      <c r="K59" s="546" t="s">
        <v>882</v>
      </c>
    </row>
    <row r="60" spans="1:11" s="249" customFormat="1" ht="25.5" x14ac:dyDescent="0.25">
      <c r="A60" s="559"/>
      <c r="B60" s="559"/>
      <c r="C60" s="559"/>
      <c r="D60" s="40">
        <v>33</v>
      </c>
      <c r="E60" s="271" t="str">
        <f>'3.0 Населення'!D49</f>
        <v>Тельне</v>
      </c>
      <c r="F60" s="535">
        <v>107</v>
      </c>
      <c r="G60" s="541">
        <f>VLOOKUP(E60,'3.0 Населення'!$D$17:$E$82,2,FALSE)</f>
        <v>50</v>
      </c>
      <c r="H60" s="542" t="s">
        <v>876</v>
      </c>
      <c r="I60" s="542" t="s">
        <v>880</v>
      </c>
      <c r="J60" s="542" t="s">
        <v>881</v>
      </c>
      <c r="K60" s="546" t="s">
        <v>882</v>
      </c>
    </row>
    <row r="61" spans="1:11" s="249" customFormat="1" ht="25.5" x14ac:dyDescent="0.25">
      <c r="A61" s="559"/>
      <c r="B61" s="559"/>
      <c r="C61" s="559"/>
      <c r="D61" s="40">
        <v>34</v>
      </c>
      <c r="E61" s="271" t="str">
        <f>'3.0 Населення'!D50</f>
        <v>Рейментарівка</v>
      </c>
      <c r="F61" s="535">
        <v>23</v>
      </c>
      <c r="G61" s="541">
        <f>VLOOKUP(E61,'3.0 Населення'!$D$17:$E$82,2,FALSE)</f>
        <v>195</v>
      </c>
      <c r="H61" s="542" t="s">
        <v>883</v>
      </c>
      <c r="I61" s="542" t="s">
        <v>884</v>
      </c>
      <c r="J61" s="542" t="s">
        <v>885</v>
      </c>
      <c r="K61" s="542" t="s">
        <v>886</v>
      </c>
    </row>
    <row r="62" spans="1:11" s="249" customFormat="1" ht="25.5" x14ac:dyDescent="0.25">
      <c r="A62" s="559"/>
      <c r="B62" s="559"/>
      <c r="C62" s="559"/>
      <c r="D62" s="40">
        <v>35</v>
      </c>
      <c r="E62" s="271" t="str">
        <f>'3.0 Населення'!D51</f>
        <v>Богдалівка</v>
      </c>
      <c r="F62" s="535">
        <v>13</v>
      </c>
      <c r="G62" s="541">
        <f>VLOOKUP(E62,'3.0 Населення'!$D$17:$E$82,2,FALSE)</f>
        <v>0</v>
      </c>
      <c r="H62" s="542" t="s">
        <v>883</v>
      </c>
      <c r="I62" s="542" t="s">
        <v>887</v>
      </c>
      <c r="J62" s="542" t="s">
        <v>888</v>
      </c>
      <c r="K62" s="542" t="s">
        <v>886</v>
      </c>
    </row>
    <row r="63" spans="1:11" s="249" customFormat="1" ht="25.5" x14ac:dyDescent="0.25">
      <c r="A63" s="559"/>
      <c r="B63" s="559"/>
      <c r="C63" s="559"/>
      <c r="D63" s="40">
        <v>36</v>
      </c>
      <c r="E63" s="271" t="str">
        <f>'3.0 Населення'!D52</f>
        <v>Гутище</v>
      </c>
      <c r="F63" s="535">
        <v>35</v>
      </c>
      <c r="G63" s="541">
        <f>VLOOKUP(E63,'3.0 Населення'!$D$17:$E$82,2,FALSE)</f>
        <v>2</v>
      </c>
      <c r="H63" s="542" t="s">
        <v>883</v>
      </c>
      <c r="I63" s="542" t="s">
        <v>889</v>
      </c>
      <c r="J63" s="542" t="s">
        <v>890</v>
      </c>
      <c r="K63" s="542" t="s">
        <v>886</v>
      </c>
    </row>
    <row r="64" spans="1:11" s="249" customFormat="1" ht="25.5" x14ac:dyDescent="0.25">
      <c r="A64" s="559"/>
      <c r="B64" s="559"/>
      <c r="C64" s="559"/>
      <c r="D64" s="40">
        <v>37</v>
      </c>
      <c r="E64" s="271" t="str">
        <f>'3.0 Населення'!D53</f>
        <v>Довга Гребля</v>
      </c>
      <c r="F64" s="535">
        <v>9</v>
      </c>
      <c r="G64" s="541">
        <f>VLOOKUP(E64,'3.0 Населення'!$D$17:$E$82,2,FALSE)</f>
        <v>11</v>
      </c>
      <c r="H64" s="542" t="s">
        <v>883</v>
      </c>
      <c r="I64" s="542" t="s">
        <v>891</v>
      </c>
      <c r="J64" s="542" t="s">
        <v>892</v>
      </c>
      <c r="K64" s="542" t="s">
        <v>886</v>
      </c>
    </row>
    <row r="65" spans="1:11" s="249" customFormat="1" ht="25.5" x14ac:dyDescent="0.25">
      <c r="A65" s="559"/>
      <c r="B65" s="559"/>
      <c r="C65" s="559"/>
      <c r="D65" s="40">
        <v>38</v>
      </c>
      <c r="E65" s="271" t="str">
        <f>'3.0 Населення'!D54</f>
        <v>Заляддя</v>
      </c>
      <c r="F65" s="535">
        <v>10</v>
      </c>
      <c r="G65" s="541">
        <f>VLOOKUP(E65,'3.0 Населення'!$D$17:$E$82,2,FALSE)</f>
        <v>1</v>
      </c>
      <c r="H65" s="542" t="s">
        <v>883</v>
      </c>
      <c r="I65" s="542" t="s">
        <v>893</v>
      </c>
      <c r="J65" s="542" t="s">
        <v>894</v>
      </c>
      <c r="K65" s="542" t="s">
        <v>886</v>
      </c>
    </row>
    <row r="66" spans="1:11" s="249" customFormat="1" ht="25.5" x14ac:dyDescent="0.25">
      <c r="A66" s="559"/>
      <c r="B66" s="559"/>
      <c r="C66" s="559"/>
      <c r="D66" s="40">
        <v>39</v>
      </c>
      <c r="E66" s="271" t="str">
        <f>'3.0 Населення'!D55</f>
        <v>Олійники</v>
      </c>
      <c r="F66" s="535">
        <v>24</v>
      </c>
      <c r="G66" s="541">
        <f>VLOOKUP(E66,'3.0 Населення'!$D$17:$E$82,2,FALSE)</f>
        <v>10</v>
      </c>
      <c r="H66" s="542" t="s">
        <v>883</v>
      </c>
      <c r="I66" s="542" t="s">
        <v>895</v>
      </c>
      <c r="J66" s="542" t="s">
        <v>896</v>
      </c>
      <c r="K66" s="542" t="s">
        <v>886</v>
      </c>
    </row>
    <row r="67" spans="1:11" s="249" customFormat="1" ht="25.5" x14ac:dyDescent="0.25">
      <c r="A67" s="559"/>
      <c r="B67" s="559"/>
      <c r="C67" s="559"/>
      <c r="D67" s="40">
        <v>40</v>
      </c>
      <c r="E67" s="271" t="str">
        <f>'3.0 Населення'!D56</f>
        <v>Забарівка</v>
      </c>
      <c r="F67" s="535">
        <v>136</v>
      </c>
      <c r="G67" s="541">
        <f>VLOOKUP(E67,'3.0 Населення'!$D$17:$E$82,2,FALSE)</f>
        <v>174</v>
      </c>
      <c r="H67" s="542" t="s">
        <v>897</v>
      </c>
      <c r="I67" s="542" t="s">
        <v>898</v>
      </c>
      <c r="J67" s="542" t="s">
        <v>899</v>
      </c>
      <c r="K67" s="542" t="s">
        <v>900</v>
      </c>
    </row>
    <row r="68" spans="1:11" s="249" customFormat="1" ht="25.5" x14ac:dyDescent="0.25">
      <c r="A68" s="559"/>
      <c r="B68" s="559"/>
      <c r="C68" s="559"/>
      <c r="D68" s="40">
        <v>41</v>
      </c>
      <c r="E68" s="271" t="str">
        <f>'3.0 Населення'!D57</f>
        <v>Воловики</v>
      </c>
      <c r="F68" s="535">
        <v>140</v>
      </c>
      <c r="G68" s="541">
        <f>VLOOKUP(E68,'3.0 Населення'!$D$17:$E$82,2,FALSE)</f>
        <v>274</v>
      </c>
      <c r="H68" s="542" t="s">
        <v>897</v>
      </c>
      <c r="I68" s="542" t="s">
        <v>901</v>
      </c>
      <c r="J68" s="542" t="s">
        <v>902</v>
      </c>
      <c r="K68" s="542" t="s">
        <v>900</v>
      </c>
    </row>
    <row r="69" spans="1:11" s="249" customFormat="1" ht="25.5" x14ac:dyDescent="0.25">
      <c r="A69" s="559"/>
      <c r="B69" s="559"/>
      <c r="C69" s="559"/>
      <c r="D69" s="40">
        <v>42</v>
      </c>
      <c r="E69" s="271" t="str">
        <f>'3.0 Населення'!D58</f>
        <v>Кирилівка</v>
      </c>
      <c r="F69" s="535">
        <v>55</v>
      </c>
      <c r="G69" s="541">
        <f>VLOOKUP(E69,'3.0 Населення'!$D$17:$E$82,2,FALSE)</f>
        <v>10</v>
      </c>
      <c r="H69" s="542" t="s">
        <v>897</v>
      </c>
      <c r="I69" s="542" t="s">
        <v>903</v>
      </c>
      <c r="J69" s="542" t="s">
        <v>904</v>
      </c>
      <c r="K69" s="542" t="s">
        <v>900</v>
      </c>
    </row>
    <row r="70" spans="1:11" s="249" customFormat="1" ht="25.5" x14ac:dyDescent="0.25">
      <c r="A70" s="559"/>
      <c r="B70" s="559"/>
      <c r="C70" s="559"/>
      <c r="D70" s="40">
        <v>43</v>
      </c>
      <c r="E70" s="271" t="str">
        <f>'3.0 Населення'!D59</f>
        <v>Нова Буда</v>
      </c>
      <c r="F70" s="535">
        <v>30</v>
      </c>
      <c r="G70" s="541">
        <f>VLOOKUP(E70,'3.0 Населення'!$D$17:$E$82,2,FALSE)</f>
        <v>3</v>
      </c>
      <c r="H70" s="542" t="s">
        <v>897</v>
      </c>
      <c r="I70" s="542" t="s">
        <v>905</v>
      </c>
      <c r="J70" s="542" t="s">
        <v>906</v>
      </c>
      <c r="K70" s="542" t="s">
        <v>900</v>
      </c>
    </row>
    <row r="71" spans="1:11" s="249" customFormat="1" ht="25.5" x14ac:dyDescent="0.25">
      <c r="A71" s="559"/>
      <c r="B71" s="559"/>
      <c r="C71" s="559"/>
      <c r="D71" s="40">
        <v>44</v>
      </c>
      <c r="E71" s="271" t="str">
        <f>'3.0 Населення'!D60</f>
        <v>Буда</v>
      </c>
      <c r="F71" s="535">
        <v>162</v>
      </c>
      <c r="G71" s="541">
        <f>VLOOKUP(E71,'3.0 Населення'!$D$17:$E$82,2,FALSE)</f>
        <v>153</v>
      </c>
      <c r="H71" s="542" t="s">
        <v>907</v>
      </c>
      <c r="I71" s="542" t="s">
        <v>908</v>
      </c>
      <c r="J71" s="542" t="s">
        <v>909</v>
      </c>
      <c r="K71" s="542" t="s">
        <v>910</v>
      </c>
    </row>
    <row r="72" spans="1:11" s="249" customFormat="1" ht="25.5" x14ac:dyDescent="0.25">
      <c r="A72" s="559"/>
      <c r="B72" s="559"/>
      <c r="C72" s="559"/>
      <c r="D72" s="40">
        <v>45</v>
      </c>
      <c r="E72" s="271" t="str">
        <f>'3.0 Населення'!D61</f>
        <v>Шишка</v>
      </c>
      <c r="F72" s="535">
        <v>32</v>
      </c>
      <c r="G72" s="541">
        <f>VLOOKUP(E72,'3.0 Населення'!$D$17:$E$82,2,FALSE)</f>
        <v>30</v>
      </c>
      <c r="H72" s="542" t="s">
        <v>907</v>
      </c>
      <c r="I72" s="542" t="s">
        <v>911</v>
      </c>
      <c r="J72" s="542" t="s">
        <v>912</v>
      </c>
      <c r="K72" s="542" t="s">
        <v>910</v>
      </c>
    </row>
    <row r="73" spans="1:11" s="249" customFormat="1" ht="25.5" x14ac:dyDescent="0.25">
      <c r="A73" s="559"/>
      <c r="B73" s="559"/>
      <c r="C73" s="559"/>
      <c r="D73" s="40">
        <v>46</v>
      </c>
      <c r="E73" s="271" t="str">
        <f>'3.0 Населення'!D62</f>
        <v>Соснівка</v>
      </c>
      <c r="F73" s="535">
        <v>39</v>
      </c>
      <c r="G73" s="541">
        <f>VLOOKUP(E73,'3.0 Населення'!$D$17:$E$82,2,FALSE)</f>
        <v>68</v>
      </c>
      <c r="H73" s="542" t="s">
        <v>907</v>
      </c>
      <c r="I73" s="542" t="s">
        <v>913</v>
      </c>
      <c r="J73" s="542" t="s">
        <v>914</v>
      </c>
      <c r="K73" s="542" t="s">
        <v>910</v>
      </c>
    </row>
    <row r="74" spans="1:11" s="249" customFormat="1" ht="25.5" x14ac:dyDescent="0.25">
      <c r="A74" s="559"/>
      <c r="B74" s="559"/>
      <c r="C74" s="559"/>
      <c r="D74" s="40">
        <v>47</v>
      </c>
      <c r="E74" s="271" t="str">
        <f>'3.0 Населення'!D63</f>
        <v>Маховики</v>
      </c>
      <c r="F74" s="535">
        <v>30</v>
      </c>
      <c r="G74" s="541">
        <f>VLOOKUP(E74,'3.0 Населення'!$D$17:$E$82,2,FALSE)</f>
        <v>20</v>
      </c>
      <c r="H74" s="542" t="s">
        <v>907</v>
      </c>
      <c r="I74" s="542" t="s">
        <v>915</v>
      </c>
      <c r="J74" s="542" t="s">
        <v>916</v>
      </c>
      <c r="K74" s="542" t="s">
        <v>910</v>
      </c>
    </row>
    <row r="75" spans="1:11" s="249" customFormat="1" ht="25.5" x14ac:dyDescent="0.25">
      <c r="A75" s="559"/>
      <c r="B75" s="559"/>
      <c r="C75" s="559"/>
      <c r="D75" s="40">
        <v>48</v>
      </c>
      <c r="E75" s="271" t="str">
        <f>'3.0 Населення'!D64</f>
        <v>Петрова Слобода</v>
      </c>
      <c r="F75" s="535">
        <v>83</v>
      </c>
      <c r="G75" s="541">
        <f>VLOOKUP(E75,'3.0 Населення'!$D$17:$E$82,2,FALSE)</f>
        <v>150</v>
      </c>
      <c r="H75" s="542" t="s">
        <v>907</v>
      </c>
      <c r="I75" s="542" t="s">
        <v>917</v>
      </c>
      <c r="J75" s="542" t="s">
        <v>918</v>
      </c>
      <c r="K75" s="542" t="s">
        <v>910</v>
      </c>
    </row>
    <row r="76" spans="1:11" s="249" customFormat="1" ht="25.5" x14ac:dyDescent="0.25">
      <c r="A76" s="559"/>
      <c r="B76" s="559"/>
      <c r="C76" s="559"/>
      <c r="D76" s="40">
        <v>49</v>
      </c>
      <c r="E76" s="350" t="str">
        <f>'3.0 Населення'!D65</f>
        <v>Охрамієвичі</v>
      </c>
      <c r="F76" s="535">
        <v>382</v>
      </c>
      <c r="G76" s="541">
        <f>VLOOKUP(E76,'3.0 Населення'!$D$17:$E$82,2,FALSE)</f>
        <v>517</v>
      </c>
      <c r="H76" s="542" t="s">
        <v>992</v>
      </c>
      <c r="I76" s="542" t="s">
        <v>993</v>
      </c>
      <c r="J76" s="542" t="s">
        <v>994</v>
      </c>
      <c r="K76" s="542" t="s">
        <v>997</v>
      </c>
    </row>
    <row r="77" spans="1:11" s="249" customFormat="1" ht="25.5" x14ac:dyDescent="0.25">
      <c r="A77" s="559"/>
      <c r="B77" s="559"/>
      <c r="C77" s="559"/>
      <c r="D77" s="40">
        <v>50</v>
      </c>
      <c r="E77" s="271" t="str">
        <f>'3.0 Населення'!D66</f>
        <v>Лупасове</v>
      </c>
      <c r="F77" s="535">
        <v>90</v>
      </c>
      <c r="G77" s="541">
        <f>VLOOKUP(E77,'3.0 Населення'!$D$17:$E$82,2,FALSE)</f>
        <v>23</v>
      </c>
      <c r="H77" s="542" t="s">
        <v>992</v>
      </c>
      <c r="I77" s="542" t="s">
        <v>993</v>
      </c>
      <c r="J77" s="542" t="s">
        <v>995</v>
      </c>
      <c r="K77" s="542" t="s">
        <v>997</v>
      </c>
    </row>
    <row r="78" spans="1:11" s="249" customFormat="1" ht="25.5" x14ac:dyDescent="0.25">
      <c r="A78" s="559"/>
      <c r="B78" s="559"/>
      <c r="C78" s="559"/>
      <c r="D78" s="40">
        <v>51</v>
      </c>
      <c r="E78" s="271" t="str">
        <f>'3.0 Населення'!D67</f>
        <v>Романівська Буда</v>
      </c>
      <c r="F78" s="535">
        <v>77</v>
      </c>
      <c r="G78" s="541">
        <f>VLOOKUP(E78,'3.0 Населення'!$D$17:$E$82,2,FALSE)</f>
        <v>28</v>
      </c>
      <c r="H78" s="542" t="s">
        <v>992</v>
      </c>
      <c r="I78" s="542" t="s">
        <v>993</v>
      </c>
      <c r="J78" s="542" t="s">
        <v>996</v>
      </c>
      <c r="K78" s="542" t="s">
        <v>997</v>
      </c>
    </row>
    <row r="79" spans="1:11" s="249" customFormat="1" ht="25.5" x14ac:dyDescent="0.25">
      <c r="A79" s="559"/>
      <c r="B79" s="559"/>
      <c r="C79" s="559"/>
      <c r="D79" s="40">
        <v>52</v>
      </c>
      <c r="E79" s="271" t="str">
        <f>'3.0 Населення'!D68</f>
        <v>Перелюб</v>
      </c>
      <c r="F79" s="535">
        <v>352</v>
      </c>
      <c r="G79" s="541">
        <f>VLOOKUP(E79,'3.0 Населення'!$D$17:$E$82,2,FALSE)</f>
        <v>579</v>
      </c>
      <c r="H79" s="542" t="s">
        <v>998</v>
      </c>
      <c r="I79" s="542" t="s">
        <v>999</v>
      </c>
      <c r="J79" s="542" t="s">
        <v>1003</v>
      </c>
      <c r="K79" s="542" t="s">
        <v>1007</v>
      </c>
    </row>
    <row r="80" spans="1:11" s="249" customFormat="1" ht="25.5" x14ac:dyDescent="0.25">
      <c r="A80" s="559"/>
      <c r="B80" s="559"/>
      <c r="C80" s="559"/>
      <c r="D80" s="40">
        <v>53</v>
      </c>
      <c r="E80" s="271" t="str">
        <f>'3.0 Населення'!D69</f>
        <v>Баляси</v>
      </c>
      <c r="F80" s="535">
        <v>50</v>
      </c>
      <c r="G80" s="541">
        <f>VLOOKUP(E80,'3.0 Населення'!$D$17:$E$82,2,FALSE)</f>
        <v>31</v>
      </c>
      <c r="H80" s="542" t="s">
        <v>998</v>
      </c>
      <c r="I80" s="542" t="s">
        <v>1000</v>
      </c>
      <c r="J80" s="542" t="s">
        <v>1004</v>
      </c>
      <c r="K80" s="542" t="s">
        <v>1007</v>
      </c>
    </row>
    <row r="81" spans="1:11" s="249" customFormat="1" ht="25.5" x14ac:dyDescent="0.25">
      <c r="A81" s="559"/>
      <c r="B81" s="559"/>
      <c r="C81" s="559"/>
      <c r="D81" s="40">
        <v>54</v>
      </c>
      <c r="E81" s="271" t="str">
        <f>'3.0 Населення'!D70</f>
        <v>Білошицька Слобода</v>
      </c>
      <c r="F81" s="535">
        <v>323</v>
      </c>
      <c r="G81" s="541">
        <f>VLOOKUP(E81,'3.0 Населення'!$D$17:$E$82,2,FALSE)</f>
        <v>440</v>
      </c>
      <c r="H81" s="542" t="s">
        <v>998</v>
      </c>
      <c r="I81" s="542" t="s">
        <v>1001</v>
      </c>
      <c r="J81" s="542" t="s">
        <v>1005</v>
      </c>
      <c r="K81" s="542" t="s">
        <v>1007</v>
      </c>
    </row>
    <row r="82" spans="1:11" s="249" customFormat="1" ht="25.5" x14ac:dyDescent="0.25">
      <c r="A82" s="559"/>
      <c r="B82" s="559"/>
      <c r="C82" s="559"/>
      <c r="D82" s="40">
        <v>55</v>
      </c>
      <c r="E82" s="271" t="str">
        <f>'3.0 Населення'!D71</f>
        <v>Майбутнє</v>
      </c>
      <c r="F82" s="535">
        <v>14</v>
      </c>
      <c r="G82" s="541">
        <f>VLOOKUP(E82,'3.0 Населення'!$D$17:$E$82,2,FALSE)</f>
        <v>2</v>
      </c>
      <c r="H82" s="542" t="s">
        <v>998</v>
      </c>
      <c r="I82" s="542" t="s">
        <v>1002</v>
      </c>
      <c r="J82" s="542" t="s">
        <v>1006</v>
      </c>
      <c r="K82" s="542" t="s">
        <v>1007</v>
      </c>
    </row>
    <row r="83" spans="1:11" s="249" customFormat="1" ht="25.5" x14ac:dyDescent="0.25">
      <c r="A83" s="559"/>
      <c r="B83" s="559"/>
      <c r="C83" s="559"/>
      <c r="D83" s="40">
        <v>56</v>
      </c>
      <c r="E83" s="271" t="str">
        <f>'3.0 Населення'!D72</f>
        <v>Прибинь</v>
      </c>
      <c r="F83" s="537">
        <v>258</v>
      </c>
      <c r="G83" s="541">
        <f>VLOOKUP(E83,'3.0 Населення'!$D$17:$E$82,2,FALSE)</f>
        <v>425</v>
      </c>
      <c r="H83" s="542" t="s">
        <v>1008</v>
      </c>
      <c r="I83" s="542" t="s">
        <v>1009</v>
      </c>
      <c r="J83" s="542" t="s">
        <v>1013</v>
      </c>
      <c r="K83" s="542" t="s">
        <v>1017</v>
      </c>
    </row>
    <row r="84" spans="1:11" s="249" customFormat="1" ht="25.5" x14ac:dyDescent="0.25">
      <c r="A84" s="559"/>
      <c r="B84" s="559"/>
      <c r="C84" s="559"/>
      <c r="D84" s="40">
        <v>57</v>
      </c>
      <c r="E84" s="271" t="str">
        <f>'3.0 Населення'!D73</f>
        <v>Костянтинівка</v>
      </c>
      <c r="F84" s="537">
        <v>16</v>
      </c>
      <c r="G84" s="541">
        <f>VLOOKUP(E84,'3.0 Населення'!$D$17:$E$82,2,FALSE)</f>
        <v>1</v>
      </c>
      <c r="H84" s="542" t="s">
        <v>1008</v>
      </c>
      <c r="I84" s="542" t="s">
        <v>1010</v>
      </c>
      <c r="J84" s="542" t="s">
        <v>1014</v>
      </c>
      <c r="K84" s="542" t="s">
        <v>1017</v>
      </c>
    </row>
    <row r="85" spans="1:11" s="249" customFormat="1" ht="25.5" x14ac:dyDescent="0.25">
      <c r="A85" s="559"/>
      <c r="B85" s="559"/>
      <c r="C85" s="559"/>
      <c r="D85" s="40">
        <v>58</v>
      </c>
      <c r="E85" s="271" t="str">
        <f>'3.0 Населення'!D74</f>
        <v>Рудня</v>
      </c>
      <c r="F85" s="537">
        <v>97</v>
      </c>
      <c r="G85" s="541">
        <f>VLOOKUP(E85,'3.0 Населення'!$D$17:$E$82,2,FALSE)</f>
        <v>61</v>
      </c>
      <c r="H85" s="542" t="s">
        <v>1008</v>
      </c>
      <c r="I85" s="542" t="s">
        <v>1011</v>
      </c>
      <c r="J85" s="542" t="s">
        <v>1015</v>
      </c>
      <c r="K85" s="542" t="s">
        <v>1017</v>
      </c>
    </row>
    <row r="86" spans="1:11" s="249" customFormat="1" ht="25.5" x14ac:dyDescent="0.25">
      <c r="A86" s="559"/>
      <c r="B86" s="559"/>
      <c r="C86" s="559"/>
      <c r="D86" s="40">
        <v>59</v>
      </c>
      <c r="E86" s="271" t="str">
        <f>'3.0 Населення'!D75</f>
        <v>Шишківка</v>
      </c>
      <c r="F86" s="537">
        <v>149</v>
      </c>
      <c r="G86" s="541">
        <f>VLOOKUP(E86,'3.0 Населення'!$D$17:$E$82,2,FALSE)</f>
        <v>204</v>
      </c>
      <c r="H86" s="542" t="s">
        <v>1008</v>
      </c>
      <c r="I86" s="542" t="s">
        <v>1012</v>
      </c>
      <c r="J86" s="542" t="s">
        <v>1016</v>
      </c>
      <c r="K86" s="542" t="s">
        <v>1017</v>
      </c>
    </row>
    <row r="87" spans="1:11" s="249" customFormat="1" ht="25.5" x14ac:dyDescent="0.25">
      <c r="A87" s="559"/>
      <c r="B87" s="559"/>
      <c r="C87" s="559"/>
      <c r="D87" s="40">
        <v>60</v>
      </c>
      <c r="E87" s="271" t="str">
        <f>'3.0 Населення'!D76</f>
        <v>Рибинськ</v>
      </c>
      <c r="F87" s="538">
        <v>142</v>
      </c>
      <c r="G87" s="541">
        <f>VLOOKUP(E87,'3.0 Населення'!$D$17:$E$82,2,FALSE)</f>
        <v>365</v>
      </c>
      <c r="H87" s="542" t="s">
        <v>1018</v>
      </c>
      <c r="I87" s="542" t="s">
        <v>1019</v>
      </c>
      <c r="J87" s="542" t="s">
        <v>1023</v>
      </c>
      <c r="K87" s="542" t="s">
        <v>1027</v>
      </c>
    </row>
    <row r="88" spans="1:11" s="249" customFormat="1" ht="25.5" x14ac:dyDescent="0.25">
      <c r="A88" s="559"/>
      <c r="B88" s="559"/>
      <c r="C88" s="559"/>
      <c r="D88" s="40">
        <v>61</v>
      </c>
      <c r="E88" s="271" t="str">
        <f>'3.0 Населення'!D77</f>
        <v>Журавлева Буда</v>
      </c>
      <c r="F88" s="538">
        <v>31</v>
      </c>
      <c r="G88" s="541">
        <f>VLOOKUP(E88,'3.0 Населення'!$D$17:$E$82,2,FALSE)</f>
        <v>13</v>
      </c>
      <c r="H88" s="542" t="s">
        <v>1018</v>
      </c>
      <c r="I88" s="542" t="s">
        <v>1020</v>
      </c>
      <c r="J88" s="542" t="s">
        <v>1024</v>
      </c>
      <c r="K88" s="542" t="s">
        <v>1027</v>
      </c>
    </row>
    <row r="89" spans="1:11" s="249" customFormat="1" ht="25.5" x14ac:dyDescent="0.25">
      <c r="A89" s="559"/>
      <c r="B89" s="559"/>
      <c r="C89" s="559"/>
      <c r="D89" s="40">
        <v>62</v>
      </c>
      <c r="E89" s="271" t="str">
        <f>'3.0 Населення'!D78</f>
        <v>Лісове</v>
      </c>
      <c r="F89" s="538">
        <v>14</v>
      </c>
      <c r="G89" s="541">
        <f>VLOOKUP(E89,'3.0 Населення'!$D$17:$E$82,2,FALSE)</f>
        <v>8</v>
      </c>
      <c r="H89" s="542" t="s">
        <v>1018</v>
      </c>
      <c r="I89" s="542" t="s">
        <v>1021</v>
      </c>
      <c r="J89" s="542" t="s">
        <v>1025</v>
      </c>
      <c r="K89" s="542" t="s">
        <v>1027</v>
      </c>
    </row>
    <row r="90" spans="1:11" s="249" customFormat="1" ht="25.5" x14ac:dyDescent="0.25">
      <c r="A90" s="559"/>
      <c r="B90" s="559"/>
      <c r="C90" s="559"/>
      <c r="D90" s="40">
        <v>63</v>
      </c>
      <c r="E90" s="271" t="str">
        <f>'3.0 Населення'!D79</f>
        <v>Новоселівка</v>
      </c>
      <c r="F90" s="538">
        <v>49</v>
      </c>
      <c r="G90" s="541">
        <f>VLOOKUP(E90,'3.0 Населення'!$D$17:$E$82,2,FALSE)</f>
        <v>32</v>
      </c>
      <c r="H90" s="542" t="s">
        <v>1018</v>
      </c>
      <c r="I90" s="542" t="s">
        <v>1022</v>
      </c>
      <c r="J90" s="542" t="s">
        <v>1026</v>
      </c>
      <c r="K90" s="542" t="s">
        <v>1027</v>
      </c>
    </row>
    <row r="91" spans="1:11" s="249" customFormat="1" ht="25.5" x14ac:dyDescent="0.25">
      <c r="A91" s="559"/>
      <c r="B91" s="559"/>
      <c r="C91" s="559"/>
      <c r="D91" s="40">
        <v>64</v>
      </c>
      <c r="E91" s="271" t="str">
        <f>'3.0 Населення'!D80</f>
        <v>Парастовське</v>
      </c>
      <c r="F91" s="538">
        <v>42</v>
      </c>
      <c r="G91" s="541">
        <f>VLOOKUP(E91,'3.0 Населення'!$D$17:$E$82,2,FALSE)</f>
        <v>43</v>
      </c>
      <c r="H91" s="542" t="s">
        <v>1018</v>
      </c>
      <c r="I91" s="542" t="s">
        <v>1028</v>
      </c>
      <c r="J91" s="542" t="s">
        <v>1029</v>
      </c>
      <c r="K91" s="542" t="s">
        <v>1027</v>
      </c>
    </row>
    <row r="92" spans="1:11" s="249" customFormat="1" ht="25.5" x14ac:dyDescent="0.25">
      <c r="A92" s="559"/>
      <c r="B92" s="559"/>
      <c r="C92" s="559"/>
      <c r="D92" s="40">
        <v>65</v>
      </c>
      <c r="E92" s="271" t="str">
        <f>'3.0 Населення'!D81</f>
        <v>Стопилка</v>
      </c>
      <c r="F92" s="538">
        <v>67</v>
      </c>
      <c r="G92" s="541">
        <f>VLOOKUP(E92,'3.0 Населення'!$D$17:$E$82,2,FALSE)</f>
        <v>54</v>
      </c>
      <c r="H92" s="542" t="s">
        <v>1018</v>
      </c>
      <c r="I92" s="542" t="s">
        <v>1030</v>
      </c>
      <c r="J92" s="542" t="s">
        <v>1031</v>
      </c>
      <c r="K92" s="542" t="s">
        <v>1027</v>
      </c>
    </row>
    <row r="93" spans="1:11" s="249" customFormat="1" ht="25.5" x14ac:dyDescent="0.25">
      <c r="A93" s="559"/>
      <c r="B93" s="559"/>
      <c r="C93" s="559"/>
      <c r="D93" s="40">
        <v>66</v>
      </c>
      <c r="E93" s="271" t="str">
        <f>'3.0 Населення'!D82</f>
        <v>Голубівщина</v>
      </c>
      <c r="F93" s="538">
        <v>7</v>
      </c>
      <c r="G93" s="541">
        <f>VLOOKUP(E93,'3.0 Населення'!$D$17:$E$82,2,FALSE)</f>
        <v>2</v>
      </c>
      <c r="H93" s="542" t="s">
        <v>1018</v>
      </c>
      <c r="I93" s="542" t="s">
        <v>1032</v>
      </c>
      <c r="J93" s="542" t="s">
        <v>1033</v>
      </c>
      <c r="K93" s="542" t="s">
        <v>1027</v>
      </c>
    </row>
    <row r="94" spans="1:11" ht="12.75" customHeight="1" x14ac:dyDescent="0.25">
      <c r="A94" s="558">
        <v>25</v>
      </c>
      <c r="B94" s="564" t="s">
        <v>155</v>
      </c>
      <c r="C94" s="567" t="s">
        <v>155</v>
      </c>
      <c r="D94" s="568"/>
      <c r="E94" s="569"/>
      <c r="F94" s="569"/>
      <c r="G94" s="570"/>
      <c r="H94" s="570"/>
      <c r="I94" s="570"/>
      <c r="J94" s="570"/>
      <c r="K94" s="571"/>
    </row>
    <row r="95" spans="1:11" ht="12.75" customHeight="1" x14ac:dyDescent="0.25">
      <c r="A95" s="556"/>
      <c r="B95" s="565"/>
      <c r="C95" s="565"/>
      <c r="D95" s="572"/>
      <c r="E95" s="573"/>
      <c r="F95" s="573"/>
      <c r="G95" s="573"/>
      <c r="H95" s="573"/>
      <c r="I95" s="573"/>
      <c r="J95" s="573"/>
      <c r="K95" s="574"/>
    </row>
    <row r="96" spans="1:11" ht="12.75" customHeight="1" x14ac:dyDescent="0.25">
      <c r="A96" s="556"/>
      <c r="B96" s="565"/>
      <c r="C96" s="565"/>
      <c r="D96" s="572"/>
      <c r="E96" s="573"/>
      <c r="F96" s="573"/>
      <c r="G96" s="573"/>
      <c r="H96" s="573"/>
      <c r="I96" s="573"/>
      <c r="J96" s="573"/>
      <c r="K96" s="574"/>
    </row>
    <row r="97" spans="1:11" ht="12.75" customHeight="1" x14ac:dyDescent="0.25">
      <c r="A97" s="556"/>
      <c r="B97" s="565"/>
      <c r="C97" s="565"/>
      <c r="D97" s="572"/>
      <c r="E97" s="573"/>
      <c r="F97" s="573"/>
      <c r="G97" s="573"/>
      <c r="H97" s="573"/>
      <c r="I97" s="573"/>
      <c r="J97" s="573"/>
      <c r="K97" s="574"/>
    </row>
    <row r="98" spans="1:11" ht="12.75" customHeight="1" x14ac:dyDescent="0.25">
      <c r="A98" s="556"/>
      <c r="B98" s="565"/>
      <c r="C98" s="565"/>
      <c r="D98" s="572"/>
      <c r="E98" s="573"/>
      <c r="F98" s="573"/>
      <c r="G98" s="573"/>
      <c r="H98" s="573"/>
      <c r="I98" s="573"/>
      <c r="J98" s="573"/>
      <c r="K98" s="574"/>
    </row>
    <row r="99" spans="1:11" ht="12.75" customHeight="1" x14ac:dyDescent="0.25">
      <c r="A99" s="556"/>
      <c r="B99" s="565"/>
      <c r="C99" s="565"/>
      <c r="D99" s="572"/>
      <c r="E99" s="573"/>
      <c r="F99" s="573"/>
      <c r="G99" s="573"/>
      <c r="H99" s="573"/>
      <c r="I99" s="573"/>
      <c r="J99" s="573"/>
      <c r="K99" s="574"/>
    </row>
    <row r="100" spans="1:11" ht="12.75" customHeight="1" x14ac:dyDescent="0.25">
      <c r="A100" s="556"/>
      <c r="B100" s="565"/>
      <c r="C100" s="565"/>
      <c r="D100" s="572"/>
      <c r="E100" s="573"/>
      <c r="F100" s="573"/>
      <c r="G100" s="573"/>
      <c r="H100" s="573"/>
      <c r="I100" s="573"/>
      <c r="J100" s="573"/>
      <c r="K100" s="574"/>
    </row>
    <row r="101" spans="1:11" ht="12.75" customHeight="1" x14ac:dyDescent="0.25">
      <c r="A101" s="556"/>
      <c r="B101" s="565"/>
      <c r="C101" s="565"/>
      <c r="D101" s="572"/>
      <c r="E101" s="573"/>
      <c r="F101" s="573"/>
      <c r="G101" s="573"/>
      <c r="H101" s="573"/>
      <c r="I101" s="573"/>
      <c r="J101" s="573"/>
      <c r="K101" s="574"/>
    </row>
    <row r="102" spans="1:11" ht="12.75" customHeight="1" x14ac:dyDescent="0.25">
      <c r="A102" s="556"/>
      <c r="B102" s="565"/>
      <c r="C102" s="565"/>
      <c r="D102" s="572"/>
      <c r="E102" s="573"/>
      <c r="F102" s="573"/>
      <c r="G102" s="573"/>
      <c r="H102" s="573"/>
      <c r="I102" s="573"/>
      <c r="J102" s="573"/>
      <c r="K102" s="574"/>
    </row>
    <row r="103" spans="1:11" ht="12.75" customHeight="1" x14ac:dyDescent="0.25">
      <c r="A103" s="556"/>
      <c r="B103" s="565"/>
      <c r="C103" s="565"/>
      <c r="D103" s="572"/>
      <c r="E103" s="573"/>
      <c r="F103" s="573"/>
      <c r="G103" s="573"/>
      <c r="H103" s="573"/>
      <c r="I103" s="573"/>
      <c r="J103" s="573"/>
      <c r="K103" s="574"/>
    </row>
    <row r="104" spans="1:11" ht="12.75" customHeight="1" x14ac:dyDescent="0.25">
      <c r="A104" s="556"/>
      <c r="B104" s="565"/>
      <c r="C104" s="565"/>
      <c r="D104" s="572"/>
      <c r="E104" s="573"/>
      <c r="F104" s="573"/>
      <c r="G104" s="573"/>
      <c r="H104" s="573"/>
      <c r="I104" s="573"/>
      <c r="J104" s="573"/>
      <c r="K104" s="574"/>
    </row>
    <row r="105" spans="1:11" ht="12.75" customHeight="1" x14ac:dyDescent="0.25">
      <c r="A105" s="556"/>
      <c r="B105" s="565"/>
      <c r="C105" s="565"/>
      <c r="D105" s="572"/>
      <c r="E105" s="573"/>
      <c r="F105" s="573"/>
      <c r="G105" s="573"/>
      <c r="H105" s="573"/>
      <c r="I105" s="573"/>
      <c r="J105" s="573"/>
      <c r="K105" s="574"/>
    </row>
    <row r="106" spans="1:11" ht="70.5" customHeight="1" x14ac:dyDescent="0.25">
      <c r="A106" s="559"/>
      <c r="B106" s="566"/>
      <c r="C106" s="566"/>
      <c r="D106" s="575"/>
      <c r="E106" s="570"/>
      <c r="F106" s="570"/>
      <c r="G106" s="570"/>
      <c r="H106" s="570"/>
      <c r="I106" s="570"/>
      <c r="J106" s="570"/>
      <c r="K106" s="571"/>
    </row>
    <row r="107" spans="1:11" ht="195" customHeight="1" x14ac:dyDescent="0.25">
      <c r="A107" s="346">
        <v>26</v>
      </c>
      <c r="B107" s="495" t="s">
        <v>1409</v>
      </c>
      <c r="C107" s="496" t="s">
        <v>1493</v>
      </c>
      <c r="D107" s="493"/>
      <c r="E107" s="493"/>
      <c r="F107" s="493"/>
      <c r="G107" s="493"/>
      <c r="H107" s="493"/>
      <c r="I107" s="493"/>
      <c r="J107" s="493"/>
      <c r="K107" s="494"/>
    </row>
  </sheetData>
  <mergeCells count="31">
    <mergeCell ref="D3:E3"/>
    <mergeCell ref="D4:E4"/>
    <mergeCell ref="D5:E5"/>
    <mergeCell ref="D6:E6"/>
    <mergeCell ref="D7:E7"/>
    <mergeCell ref="D8:E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A27:A93"/>
    <mergeCell ref="B27:B93"/>
    <mergeCell ref="C27:C93"/>
    <mergeCell ref="A94:A106"/>
    <mergeCell ref="D23:E23"/>
    <mergeCell ref="B94:B106"/>
    <mergeCell ref="C94:C106"/>
    <mergeCell ref="D94:K106"/>
    <mergeCell ref="D24:E24"/>
    <mergeCell ref="D25:E25"/>
    <mergeCell ref="D26:E26"/>
  </mergeCells>
  <hyperlinks>
    <hyperlink ref="D24" r:id="rId1"/>
    <hyperlink ref="K37" r:id="rId2" display="mailto:naumovk@i.ua"/>
    <hyperlink ref="K38:K42" r:id="rId3" display="mailto:naumovk@i.ua"/>
    <hyperlink ref="K52" r:id="rId4" display="mailto:tytyn.selsovet@ukr.net"/>
    <hyperlink ref="K53:K56" r:id="rId5" display="mailto:tytyn.selsovet@ukr.net"/>
    <hyperlink ref="K57" r:id="rId6" display="mailto:silrada-syadrine@ukr.net"/>
    <hyperlink ref="K58:K60" r:id="rId7" display="mailto:silrada-syadrine@ukr.net"/>
  </hyperlinks>
  <pageMargins left="0.7" right="0.7" top="0.75" bottom="0.75" header="0" footer="0"/>
  <pageSetup paperSize="9" scale="37" fitToHeight="0" orientation="portrait" r:id="rId8"/>
  <drawing r:id="rId9"/>
  <legacyDrawing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I21"/>
  <sheetViews>
    <sheetView workbookViewId="0">
      <selection activeCell="A22" sqref="A22:XFD1048576"/>
    </sheetView>
  </sheetViews>
  <sheetFormatPr defaultColWidth="14.42578125" defaultRowHeight="15" customHeight="1" x14ac:dyDescent="0.25"/>
  <cols>
    <col min="1" max="1" width="9.140625" customWidth="1"/>
    <col min="2" max="2" width="31.42578125" customWidth="1"/>
    <col min="3" max="3" width="16.85546875" customWidth="1"/>
    <col min="4" max="4" width="14.85546875" customWidth="1"/>
    <col min="5" max="5" width="9.140625" customWidth="1"/>
    <col min="6" max="6" width="9.28515625" customWidth="1"/>
    <col min="7" max="7" width="9.140625" customWidth="1"/>
    <col min="8" max="8" width="22.140625" customWidth="1"/>
    <col min="9" max="9" width="81.42578125" customWidth="1"/>
  </cols>
  <sheetData>
    <row r="1" spans="1:9" ht="12.75" customHeight="1" x14ac:dyDescent="0.25">
      <c r="A1" s="56" t="s">
        <v>594</v>
      </c>
      <c r="B1" s="32"/>
      <c r="C1" s="32"/>
      <c r="D1" s="32"/>
      <c r="E1" s="32"/>
      <c r="F1" s="32"/>
      <c r="G1" s="32"/>
      <c r="H1" s="32"/>
      <c r="I1" s="32"/>
    </row>
    <row r="2" spans="1:9" ht="12.75" customHeight="1" x14ac:dyDescent="0.25">
      <c r="A2" s="56" t="s">
        <v>595</v>
      </c>
      <c r="B2" s="33"/>
      <c r="C2" s="32"/>
      <c r="D2" s="32"/>
      <c r="E2" s="32"/>
      <c r="F2" s="32"/>
      <c r="G2" s="32"/>
      <c r="H2" s="32"/>
      <c r="I2" s="32"/>
    </row>
    <row r="3" spans="1:9" ht="21" customHeight="1" x14ac:dyDescent="0.25">
      <c r="A3" s="73" t="s">
        <v>206</v>
      </c>
      <c r="B3" s="32"/>
      <c r="C3" s="32"/>
      <c r="D3" s="32"/>
      <c r="E3" s="32"/>
      <c r="F3" s="32"/>
      <c r="G3" s="32"/>
      <c r="H3" s="32"/>
      <c r="I3" s="32"/>
    </row>
    <row r="4" spans="1:9" ht="17.25" customHeight="1" x14ac:dyDescent="0.25">
      <c r="A4" s="824" t="s">
        <v>596</v>
      </c>
      <c r="B4" s="594"/>
      <c r="C4" s="594"/>
      <c r="D4" s="594"/>
      <c r="E4" s="594"/>
      <c r="F4" s="594"/>
      <c r="G4" s="594"/>
      <c r="H4" s="594"/>
      <c r="I4" s="563"/>
    </row>
    <row r="5" spans="1:9" ht="39.75" customHeight="1" x14ac:dyDescent="0.25">
      <c r="A5" s="60" t="s">
        <v>168</v>
      </c>
      <c r="B5" s="60" t="s">
        <v>597</v>
      </c>
      <c r="C5" s="60" t="s">
        <v>598</v>
      </c>
      <c r="D5" s="60" t="s">
        <v>599</v>
      </c>
      <c r="E5" s="623" t="s">
        <v>600</v>
      </c>
      <c r="F5" s="594"/>
      <c r="G5" s="563"/>
      <c r="H5" s="60" t="s">
        <v>487</v>
      </c>
      <c r="I5" s="60" t="s">
        <v>601</v>
      </c>
    </row>
    <row r="6" spans="1:9" ht="142.5" customHeight="1" x14ac:dyDescent="0.25">
      <c r="A6" s="40">
        <v>1</v>
      </c>
      <c r="B6" s="516" t="s">
        <v>1426</v>
      </c>
      <c r="C6" s="40" t="s">
        <v>1425</v>
      </c>
      <c r="D6" s="40">
        <v>200</v>
      </c>
      <c r="E6" s="1016" t="s">
        <v>1456</v>
      </c>
      <c r="F6" s="1013"/>
      <c r="G6" s="1014"/>
      <c r="H6" s="464" t="s">
        <v>1427</v>
      </c>
      <c r="I6" s="567"/>
    </row>
    <row r="7" spans="1:9" ht="146.25" customHeight="1" x14ac:dyDescent="0.25">
      <c r="A7" s="40">
        <v>2</v>
      </c>
      <c r="B7" s="517" t="s">
        <v>1428</v>
      </c>
      <c r="C7" s="40" t="s">
        <v>1425</v>
      </c>
      <c r="D7" s="40">
        <v>566</v>
      </c>
      <c r="E7" s="1012" t="s">
        <v>1453</v>
      </c>
      <c r="F7" s="1013"/>
      <c r="G7" s="1014"/>
      <c r="H7" s="517" t="s">
        <v>1429</v>
      </c>
      <c r="I7" s="556"/>
    </row>
    <row r="8" spans="1:9" ht="129" customHeight="1" x14ac:dyDescent="0.25">
      <c r="A8" s="40">
        <v>3</v>
      </c>
      <c r="B8" s="517" t="s">
        <v>1430</v>
      </c>
      <c r="C8" s="40" t="s">
        <v>1425</v>
      </c>
      <c r="D8" s="40">
        <v>103</v>
      </c>
      <c r="E8" s="1012" t="s">
        <v>1457</v>
      </c>
      <c r="F8" s="1013"/>
      <c r="G8" s="1014"/>
      <c r="H8" s="517" t="s">
        <v>1431</v>
      </c>
      <c r="I8" s="556"/>
    </row>
    <row r="9" spans="1:9" ht="56.25" customHeight="1" x14ac:dyDescent="0.25">
      <c r="A9" s="40">
        <v>4</v>
      </c>
      <c r="B9" s="517" t="s">
        <v>1432</v>
      </c>
      <c r="C9" s="40" t="s">
        <v>1425</v>
      </c>
      <c r="D9" s="40">
        <v>53</v>
      </c>
      <c r="E9" s="1012" t="s">
        <v>1458</v>
      </c>
      <c r="F9" s="1013"/>
      <c r="G9" s="1014"/>
      <c r="H9" s="517" t="s">
        <v>1433</v>
      </c>
      <c r="I9" s="556"/>
    </row>
    <row r="10" spans="1:9" ht="25.5" customHeight="1" x14ac:dyDescent="0.25">
      <c r="A10" s="40">
        <v>5</v>
      </c>
      <c r="B10" s="517" t="s">
        <v>1434</v>
      </c>
      <c r="C10" s="40" t="s">
        <v>1425</v>
      </c>
      <c r="D10" s="40">
        <v>19</v>
      </c>
      <c r="E10" s="1012" t="s">
        <v>1454</v>
      </c>
      <c r="F10" s="1013"/>
      <c r="G10" s="1014"/>
      <c r="H10" s="517" t="s">
        <v>1435</v>
      </c>
      <c r="I10" s="556"/>
    </row>
    <row r="11" spans="1:9" ht="27" customHeight="1" x14ac:dyDescent="0.25">
      <c r="A11" s="40">
        <v>6</v>
      </c>
      <c r="B11" s="517" t="s">
        <v>1436</v>
      </c>
      <c r="C11" s="40" t="s">
        <v>1425</v>
      </c>
      <c r="D11" s="40">
        <v>17</v>
      </c>
      <c r="E11" s="1012" t="s">
        <v>1455</v>
      </c>
      <c r="F11" s="1013"/>
      <c r="G11" s="1014"/>
      <c r="H11" s="517" t="s">
        <v>1437</v>
      </c>
      <c r="I11" s="556"/>
    </row>
    <row r="12" spans="1:9" ht="50.25" customHeight="1" x14ac:dyDescent="0.25">
      <c r="A12" s="40">
        <v>7</v>
      </c>
      <c r="B12" s="517" t="s">
        <v>1438</v>
      </c>
      <c r="C12" s="40" t="s">
        <v>1425</v>
      </c>
      <c r="D12" s="40">
        <v>57</v>
      </c>
      <c r="E12" s="1012" t="s">
        <v>1486</v>
      </c>
      <c r="F12" s="1013"/>
      <c r="G12" s="1014"/>
      <c r="H12" s="517" t="s">
        <v>1439</v>
      </c>
      <c r="I12" s="556"/>
    </row>
    <row r="13" spans="1:9" ht="242.25" customHeight="1" x14ac:dyDescent="0.25">
      <c r="A13" s="40">
        <v>8</v>
      </c>
      <c r="B13" s="517" t="s">
        <v>1440</v>
      </c>
      <c r="C13" s="40" t="s">
        <v>1425</v>
      </c>
      <c r="D13" s="40">
        <v>468</v>
      </c>
      <c r="E13" s="1012" t="s">
        <v>1460</v>
      </c>
      <c r="F13" s="1013"/>
      <c r="G13" s="1014"/>
      <c r="H13" s="517" t="s">
        <v>1441</v>
      </c>
      <c r="I13" s="556"/>
    </row>
    <row r="14" spans="1:9" ht="87" customHeight="1" x14ac:dyDescent="0.25">
      <c r="A14" s="40">
        <v>9</v>
      </c>
      <c r="B14" s="517" t="s">
        <v>1442</v>
      </c>
      <c r="C14" s="40" t="s">
        <v>1425</v>
      </c>
      <c r="D14" s="40">
        <v>15</v>
      </c>
      <c r="E14" s="1012" t="s">
        <v>1459</v>
      </c>
      <c r="F14" s="1013"/>
      <c r="G14" s="1014"/>
      <c r="H14" s="517" t="s">
        <v>1443</v>
      </c>
      <c r="I14" s="556"/>
    </row>
    <row r="15" spans="1:9" ht="51.75" customHeight="1" x14ac:dyDescent="0.25">
      <c r="A15" s="40">
        <v>10</v>
      </c>
      <c r="B15" s="517" t="s">
        <v>1444</v>
      </c>
      <c r="C15" s="40" t="s">
        <v>1425</v>
      </c>
      <c r="D15" s="40">
        <v>646</v>
      </c>
      <c r="E15" s="1012" t="s">
        <v>323</v>
      </c>
      <c r="F15" s="1013"/>
      <c r="G15" s="1014"/>
      <c r="H15" s="517" t="s">
        <v>1445</v>
      </c>
      <c r="I15" s="556"/>
    </row>
    <row r="16" spans="1:9" ht="27" customHeight="1" x14ac:dyDescent="0.25">
      <c r="A16" s="40">
        <v>11</v>
      </c>
      <c r="B16" s="517" t="s">
        <v>1446</v>
      </c>
      <c r="C16" s="40" t="s">
        <v>1425</v>
      </c>
      <c r="D16" s="40">
        <v>370</v>
      </c>
      <c r="E16" s="1012" t="s">
        <v>323</v>
      </c>
      <c r="F16" s="1013"/>
      <c r="G16" s="1014"/>
      <c r="H16" s="517" t="s">
        <v>956</v>
      </c>
      <c r="I16" s="556"/>
    </row>
    <row r="17" spans="1:9" ht="93.75" customHeight="1" x14ac:dyDescent="0.25">
      <c r="A17" s="40">
        <v>12</v>
      </c>
      <c r="B17" s="517" t="s">
        <v>1448</v>
      </c>
      <c r="C17" s="40" t="s">
        <v>1425</v>
      </c>
      <c r="D17" s="40">
        <v>50</v>
      </c>
      <c r="E17" s="1012" t="s">
        <v>1461</v>
      </c>
      <c r="F17" s="1013"/>
      <c r="G17" s="1014"/>
      <c r="H17" s="517" t="s">
        <v>1447</v>
      </c>
      <c r="I17" s="556"/>
    </row>
    <row r="18" spans="1:9" ht="24.75" customHeight="1" x14ac:dyDescent="0.25">
      <c r="A18" s="40">
        <v>13</v>
      </c>
      <c r="B18" s="517" t="s">
        <v>1449</v>
      </c>
      <c r="C18" s="40" t="s">
        <v>1425</v>
      </c>
      <c r="D18" s="40">
        <v>100</v>
      </c>
      <c r="E18" s="1012"/>
      <c r="F18" s="1013"/>
      <c r="G18" s="1014"/>
      <c r="H18" s="517" t="s">
        <v>1450</v>
      </c>
      <c r="I18" s="556"/>
    </row>
    <row r="19" spans="1:9" ht="130.5" customHeight="1" x14ac:dyDescent="0.25">
      <c r="A19" s="40">
        <v>14</v>
      </c>
      <c r="B19" s="517" t="s">
        <v>1451</v>
      </c>
      <c r="C19" s="526" t="s">
        <v>1425</v>
      </c>
      <c r="D19" s="526">
        <v>100</v>
      </c>
      <c r="E19" s="1012" t="s">
        <v>1462</v>
      </c>
      <c r="F19" s="1013"/>
      <c r="G19" s="1014"/>
      <c r="H19" s="517" t="s">
        <v>1452</v>
      </c>
      <c r="I19" s="556"/>
    </row>
    <row r="20" spans="1:9" ht="28.5" customHeight="1" x14ac:dyDescent="0.25">
      <c r="A20" s="40">
        <v>15</v>
      </c>
      <c r="B20" s="524" t="s">
        <v>1479</v>
      </c>
      <c r="C20" s="525" t="s">
        <v>1488</v>
      </c>
      <c r="D20" s="526" t="s">
        <v>1463</v>
      </c>
      <c r="E20" s="1015" t="s">
        <v>1489</v>
      </c>
      <c r="F20" s="1013"/>
      <c r="G20" s="1014"/>
      <c r="H20" s="517" t="s">
        <v>940</v>
      </c>
      <c r="I20" s="556"/>
    </row>
    <row r="21" spans="1:9" ht="52.5" customHeight="1" x14ac:dyDescent="0.25">
      <c r="A21" s="40">
        <v>16</v>
      </c>
      <c r="B21" s="517" t="s">
        <v>1464</v>
      </c>
      <c r="C21" s="532" t="s">
        <v>1487</v>
      </c>
      <c r="D21" s="533">
        <v>631.5</v>
      </c>
      <c r="E21" s="1015" t="s">
        <v>1466</v>
      </c>
      <c r="F21" s="1013"/>
      <c r="G21" s="1014"/>
      <c r="H21" s="517" t="s">
        <v>1465</v>
      </c>
      <c r="I21" s="556"/>
    </row>
  </sheetData>
  <mergeCells count="19">
    <mergeCell ref="E16:G16"/>
    <mergeCell ref="E17:G17"/>
    <mergeCell ref="E18:G18"/>
    <mergeCell ref="E19:G19"/>
    <mergeCell ref="E20:G20"/>
    <mergeCell ref="E21:G21"/>
    <mergeCell ref="A4:I4"/>
    <mergeCell ref="E5:G5"/>
    <mergeCell ref="E6:G6"/>
    <mergeCell ref="I6:I21"/>
    <mergeCell ref="E7:G7"/>
    <mergeCell ref="E8:G8"/>
    <mergeCell ref="E9:G9"/>
    <mergeCell ref="E10:G10"/>
    <mergeCell ref="E11:G11"/>
    <mergeCell ref="E12:G12"/>
    <mergeCell ref="E13:G13"/>
    <mergeCell ref="E14:G14"/>
    <mergeCell ref="E15:G15"/>
  </mergeCells>
  <pageMargins left="0.7" right="0.7" top="0.75" bottom="0.75" header="0" footer="0"/>
  <pageSetup paperSize="9" scale="64"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outlinePr summaryBelow="0" summaryRight="0"/>
    <pageSetUpPr fitToPage="1"/>
  </sheetPr>
  <dimension ref="A1:N56"/>
  <sheetViews>
    <sheetView workbookViewId="0">
      <selection activeCell="A57" sqref="A57:XFD1048576"/>
    </sheetView>
  </sheetViews>
  <sheetFormatPr defaultColWidth="14.42578125" defaultRowHeight="15" customHeight="1" x14ac:dyDescent="0.25"/>
  <cols>
    <col min="13" max="13" width="59.7109375" customWidth="1"/>
  </cols>
  <sheetData>
    <row r="1" spans="1:14" x14ac:dyDescent="0.25">
      <c r="A1" s="97" t="s">
        <v>602</v>
      </c>
      <c r="B1" s="222"/>
      <c r="C1" s="223"/>
      <c r="D1" s="222"/>
      <c r="E1" s="222"/>
      <c r="F1" s="222"/>
      <c r="G1" s="222"/>
      <c r="H1" s="222"/>
      <c r="I1" s="222"/>
      <c r="J1" s="222"/>
      <c r="K1" s="222"/>
      <c r="L1" s="222"/>
      <c r="M1" s="222"/>
      <c r="N1" s="224"/>
    </row>
    <row r="2" spans="1:14" x14ac:dyDescent="0.25">
      <c r="A2" s="58" t="s">
        <v>98</v>
      </c>
      <c r="B2" s="59" t="s">
        <v>99</v>
      </c>
      <c r="C2" s="60" t="s">
        <v>158</v>
      </c>
      <c r="D2" s="1100" t="s">
        <v>101</v>
      </c>
      <c r="E2" s="1101"/>
      <c r="F2" s="1101"/>
      <c r="G2" s="1101"/>
      <c r="H2" s="1101"/>
      <c r="I2" s="1101"/>
      <c r="J2" s="1101"/>
      <c r="K2" s="1101"/>
      <c r="L2" s="1101"/>
      <c r="M2" s="1101"/>
    </row>
    <row r="3" spans="1:14" ht="15" customHeight="1" x14ac:dyDescent="0.25">
      <c r="A3" s="873">
        <v>1</v>
      </c>
      <c r="B3" s="873" t="s">
        <v>90</v>
      </c>
      <c r="C3" s="681" t="s">
        <v>603</v>
      </c>
      <c r="D3" s="1094" t="s">
        <v>1050</v>
      </c>
      <c r="E3" s="1095"/>
      <c r="F3" s="1095"/>
      <c r="G3" s="1095"/>
      <c r="H3" s="1095"/>
      <c r="I3" s="1095"/>
      <c r="J3" s="1095"/>
      <c r="K3" s="1095"/>
      <c r="L3" s="1095"/>
      <c r="M3" s="1095"/>
    </row>
    <row r="4" spans="1:14" x14ac:dyDescent="0.25">
      <c r="A4" s="556"/>
      <c r="B4" s="556"/>
      <c r="C4" s="556"/>
      <c r="D4" s="1096"/>
      <c r="E4" s="1097"/>
      <c r="F4" s="1097"/>
      <c r="G4" s="1097"/>
      <c r="H4" s="1097"/>
      <c r="I4" s="1097"/>
      <c r="J4" s="1097"/>
      <c r="K4" s="1097"/>
      <c r="L4" s="1097"/>
      <c r="M4" s="1097"/>
    </row>
    <row r="5" spans="1:14" x14ac:dyDescent="0.25">
      <c r="A5" s="556"/>
      <c r="B5" s="556"/>
      <c r="C5" s="556"/>
      <c r="D5" s="1096"/>
      <c r="E5" s="1097"/>
      <c r="F5" s="1097"/>
      <c r="G5" s="1097"/>
      <c r="H5" s="1097"/>
      <c r="I5" s="1097"/>
      <c r="J5" s="1097"/>
      <c r="K5" s="1097"/>
      <c r="L5" s="1097"/>
      <c r="M5" s="1097"/>
    </row>
    <row r="6" spans="1:14" x14ac:dyDescent="0.25">
      <c r="A6" s="556"/>
      <c r="B6" s="556"/>
      <c r="C6" s="556"/>
      <c r="D6" s="1096"/>
      <c r="E6" s="1097"/>
      <c r="F6" s="1097"/>
      <c r="G6" s="1097"/>
      <c r="H6" s="1097"/>
      <c r="I6" s="1097"/>
      <c r="J6" s="1097"/>
      <c r="K6" s="1097"/>
      <c r="L6" s="1097"/>
      <c r="M6" s="1097"/>
    </row>
    <row r="7" spans="1:14" x14ac:dyDescent="0.25">
      <c r="A7" s="556"/>
      <c r="B7" s="556"/>
      <c r="C7" s="556"/>
      <c r="D7" s="1098"/>
      <c r="E7" s="1099"/>
      <c r="F7" s="1099"/>
      <c r="G7" s="1099"/>
      <c r="H7" s="1099"/>
      <c r="I7" s="1099"/>
      <c r="J7" s="1099"/>
      <c r="K7" s="1099"/>
      <c r="L7" s="1099"/>
      <c r="M7" s="1099"/>
    </row>
    <row r="8" spans="1:14" ht="15" customHeight="1" x14ac:dyDescent="0.25">
      <c r="A8" s="873">
        <v>2</v>
      </c>
      <c r="B8" s="873" t="s">
        <v>91</v>
      </c>
      <c r="C8" s="873" t="s">
        <v>604</v>
      </c>
      <c r="D8" s="1102" t="s">
        <v>605</v>
      </c>
      <c r="E8" s="1103"/>
      <c r="F8" s="1103"/>
      <c r="G8" s="1103"/>
      <c r="H8" s="1103"/>
      <c r="I8" s="1103"/>
      <c r="J8" s="1103"/>
      <c r="K8" s="1103"/>
      <c r="L8" s="1103"/>
      <c r="M8" s="1103"/>
    </row>
    <row r="9" spans="1:14" x14ac:dyDescent="0.25">
      <c r="A9" s="556"/>
      <c r="B9" s="556"/>
      <c r="C9" s="556"/>
      <c r="D9" s="225" t="s">
        <v>606</v>
      </c>
      <c r="E9" s="1104" t="s">
        <v>1041</v>
      </c>
      <c r="F9" s="1105"/>
      <c r="G9" s="1105"/>
      <c r="H9" s="1105"/>
      <c r="I9" s="1105"/>
      <c r="J9" s="1105"/>
      <c r="K9" s="1105"/>
      <c r="L9" s="1105"/>
      <c r="M9" s="1105"/>
    </row>
    <row r="10" spans="1:14" x14ac:dyDescent="0.25">
      <c r="A10" s="556"/>
      <c r="B10" s="556"/>
      <c r="C10" s="556"/>
      <c r="D10" s="225" t="s">
        <v>335</v>
      </c>
      <c r="E10" s="1104" t="s">
        <v>1042</v>
      </c>
      <c r="F10" s="1105"/>
      <c r="G10" s="1105"/>
      <c r="H10" s="1105"/>
      <c r="I10" s="1105"/>
      <c r="J10" s="1105"/>
      <c r="K10" s="1105"/>
      <c r="L10" s="1105"/>
      <c r="M10" s="1105"/>
    </row>
    <row r="11" spans="1:14" x14ac:dyDescent="0.25">
      <c r="A11" s="556"/>
      <c r="B11" s="556"/>
      <c r="C11" s="556"/>
      <c r="D11" s="225" t="s">
        <v>337</v>
      </c>
      <c r="E11" s="1104" t="s">
        <v>1048</v>
      </c>
      <c r="F11" s="1105"/>
      <c r="G11" s="1105"/>
      <c r="H11" s="1105"/>
      <c r="I11" s="1105"/>
      <c r="J11" s="1105"/>
      <c r="K11" s="1105"/>
      <c r="L11" s="1105"/>
      <c r="M11" s="1105"/>
    </row>
    <row r="12" spans="1:14" x14ac:dyDescent="0.25">
      <c r="A12" s="556"/>
      <c r="B12" s="556"/>
      <c r="C12" s="556"/>
      <c r="D12" s="225" t="s">
        <v>556</v>
      </c>
      <c r="E12" s="1104" t="s">
        <v>1047</v>
      </c>
      <c r="F12" s="1105"/>
      <c r="G12" s="1105"/>
      <c r="H12" s="1105"/>
      <c r="I12" s="1105"/>
      <c r="J12" s="1105"/>
      <c r="K12" s="1105"/>
      <c r="L12" s="1105"/>
      <c r="M12" s="1105"/>
    </row>
    <row r="13" spans="1:14" ht="15" customHeight="1" x14ac:dyDescent="0.25">
      <c r="A13" s="558">
        <v>3</v>
      </c>
      <c r="B13" s="561" t="s">
        <v>92</v>
      </c>
      <c r="C13" s="561" t="s">
        <v>607</v>
      </c>
      <c r="D13" s="1085" t="s">
        <v>1049</v>
      </c>
      <c r="E13" s="1086"/>
      <c r="F13" s="1086"/>
      <c r="G13" s="1086"/>
      <c r="H13" s="1086"/>
      <c r="I13" s="1086"/>
      <c r="J13" s="1086"/>
      <c r="K13" s="1086"/>
      <c r="L13" s="1086"/>
      <c r="M13" s="1087"/>
      <c r="N13" s="57"/>
    </row>
    <row r="14" spans="1:14" x14ac:dyDescent="0.25">
      <c r="A14" s="556"/>
      <c r="B14" s="556"/>
      <c r="C14" s="556"/>
      <c r="D14" s="1088"/>
      <c r="E14" s="1089"/>
      <c r="F14" s="1089"/>
      <c r="G14" s="1089"/>
      <c r="H14" s="1089"/>
      <c r="I14" s="1089"/>
      <c r="J14" s="1089"/>
      <c r="K14" s="1089"/>
      <c r="L14" s="1089"/>
      <c r="M14" s="1090"/>
      <c r="N14" s="57"/>
    </row>
    <row r="15" spans="1:14" x14ac:dyDescent="0.25">
      <c r="A15" s="556"/>
      <c r="B15" s="556"/>
      <c r="C15" s="556"/>
      <c r="D15" s="1088"/>
      <c r="E15" s="1089"/>
      <c r="F15" s="1089"/>
      <c r="G15" s="1089"/>
      <c r="H15" s="1089"/>
      <c r="I15" s="1089"/>
      <c r="J15" s="1089"/>
      <c r="K15" s="1089"/>
      <c r="L15" s="1089"/>
      <c r="M15" s="1090"/>
      <c r="N15" s="57"/>
    </row>
    <row r="16" spans="1:14" x14ac:dyDescent="0.25">
      <c r="A16" s="556"/>
      <c r="B16" s="556"/>
      <c r="C16" s="556"/>
      <c r="D16" s="1088"/>
      <c r="E16" s="1089"/>
      <c r="F16" s="1089"/>
      <c r="G16" s="1089"/>
      <c r="H16" s="1089"/>
      <c r="I16" s="1089"/>
      <c r="J16" s="1089"/>
      <c r="K16" s="1089"/>
      <c r="L16" s="1089"/>
      <c r="M16" s="1090"/>
      <c r="N16" s="57"/>
    </row>
    <row r="17" spans="1:14" x14ac:dyDescent="0.25">
      <c r="A17" s="556"/>
      <c r="B17" s="556"/>
      <c r="C17" s="556"/>
      <c r="D17" s="1088"/>
      <c r="E17" s="1089"/>
      <c r="F17" s="1089"/>
      <c r="G17" s="1089"/>
      <c r="H17" s="1089"/>
      <c r="I17" s="1089"/>
      <c r="J17" s="1089"/>
      <c r="K17" s="1089"/>
      <c r="L17" s="1089"/>
      <c r="M17" s="1090"/>
      <c r="N17" s="57"/>
    </row>
    <row r="18" spans="1:14" x14ac:dyDescent="0.25">
      <c r="A18" s="556"/>
      <c r="B18" s="556"/>
      <c r="C18" s="556"/>
      <c r="D18" s="1088"/>
      <c r="E18" s="1089"/>
      <c r="F18" s="1089"/>
      <c r="G18" s="1089"/>
      <c r="H18" s="1089"/>
      <c r="I18" s="1089"/>
      <c r="J18" s="1089"/>
      <c r="K18" s="1089"/>
      <c r="L18" s="1089"/>
      <c r="M18" s="1090"/>
      <c r="N18" s="57"/>
    </row>
    <row r="19" spans="1:14" ht="15.75" customHeight="1" x14ac:dyDescent="0.25">
      <c r="A19" s="556"/>
      <c r="B19" s="556"/>
      <c r="C19" s="556"/>
      <c r="D19" s="1088"/>
      <c r="E19" s="1089"/>
      <c r="F19" s="1089"/>
      <c r="G19" s="1089"/>
      <c r="H19" s="1089"/>
      <c r="I19" s="1089"/>
      <c r="J19" s="1089"/>
      <c r="K19" s="1089"/>
      <c r="L19" s="1089"/>
      <c r="M19" s="1090"/>
      <c r="N19" s="57"/>
    </row>
    <row r="20" spans="1:14" ht="15.75" customHeight="1" x14ac:dyDescent="0.25">
      <c r="A20" s="557"/>
      <c r="B20" s="557"/>
      <c r="C20" s="557"/>
      <c r="D20" s="1091"/>
      <c r="E20" s="1092"/>
      <c r="F20" s="1092"/>
      <c r="G20" s="1092"/>
      <c r="H20" s="1092"/>
      <c r="I20" s="1092"/>
      <c r="J20" s="1092"/>
      <c r="K20" s="1092"/>
      <c r="L20" s="1092"/>
      <c r="M20" s="1093"/>
      <c r="N20" s="57"/>
    </row>
    <row r="21" spans="1:14" ht="15.75" customHeight="1" x14ac:dyDescent="0.25">
      <c r="A21" s="558">
        <v>4</v>
      </c>
      <c r="B21" s="636" t="s">
        <v>93</v>
      </c>
      <c r="C21" s="561" t="s">
        <v>608</v>
      </c>
      <c r="D21" s="1038" t="s">
        <v>609</v>
      </c>
      <c r="E21" s="1060"/>
      <c r="F21" s="1060"/>
      <c r="G21" s="1060"/>
      <c r="H21" s="1060"/>
      <c r="I21" s="1060"/>
      <c r="J21" s="1060"/>
      <c r="K21" s="1060"/>
      <c r="L21" s="1060"/>
      <c r="M21" s="1039"/>
      <c r="N21" s="1065"/>
    </row>
    <row r="22" spans="1:14" ht="25.5" customHeight="1" x14ac:dyDescent="0.25">
      <c r="A22" s="556"/>
      <c r="B22" s="556"/>
      <c r="C22" s="556"/>
      <c r="D22" s="60" t="s">
        <v>168</v>
      </c>
      <c r="E22" s="1038" t="s">
        <v>610</v>
      </c>
      <c r="F22" s="1039"/>
      <c r="G22" s="60" t="s">
        <v>98</v>
      </c>
      <c r="H22" s="1038" t="s">
        <v>611</v>
      </c>
      <c r="I22" s="1039"/>
      <c r="J22" s="60" t="s">
        <v>98</v>
      </c>
      <c r="K22" s="1038" t="s">
        <v>612</v>
      </c>
      <c r="L22" s="1060"/>
      <c r="M22" s="1039"/>
      <c r="N22" s="1065"/>
    </row>
    <row r="23" spans="1:14" ht="30.75" customHeight="1" x14ac:dyDescent="0.25">
      <c r="A23" s="556"/>
      <c r="B23" s="556"/>
      <c r="C23" s="556"/>
      <c r="D23" s="1066">
        <v>1</v>
      </c>
      <c r="E23" s="1017" t="s">
        <v>1111</v>
      </c>
      <c r="F23" s="1018"/>
      <c r="G23" s="1023" t="s">
        <v>613</v>
      </c>
      <c r="H23" s="1017" t="s">
        <v>1064</v>
      </c>
      <c r="I23" s="1018"/>
      <c r="J23" s="150" t="s">
        <v>1112</v>
      </c>
      <c r="K23" s="1061" t="s">
        <v>1051</v>
      </c>
      <c r="L23" s="1062"/>
      <c r="M23" s="1063"/>
      <c r="N23" s="1065"/>
    </row>
    <row r="24" spans="1:14" ht="30.75" customHeight="1" x14ac:dyDescent="0.25">
      <c r="A24" s="556"/>
      <c r="B24" s="556"/>
      <c r="C24" s="556"/>
      <c r="D24" s="1067"/>
      <c r="E24" s="1019"/>
      <c r="F24" s="1020"/>
      <c r="G24" s="1024"/>
      <c r="H24" s="1019"/>
      <c r="I24" s="1020"/>
      <c r="J24" s="150" t="s">
        <v>1113</v>
      </c>
      <c r="K24" s="1061" t="s">
        <v>1052</v>
      </c>
      <c r="L24" s="1062"/>
      <c r="M24" s="1063"/>
      <c r="N24" s="1064"/>
    </row>
    <row r="25" spans="1:14" ht="30.75" customHeight="1" x14ac:dyDescent="0.25">
      <c r="A25" s="556"/>
      <c r="B25" s="556"/>
      <c r="C25" s="556"/>
      <c r="D25" s="1067"/>
      <c r="E25" s="1019"/>
      <c r="F25" s="1020"/>
      <c r="G25" s="1024"/>
      <c r="H25" s="1019"/>
      <c r="I25" s="1020"/>
      <c r="J25" s="150" t="s">
        <v>1114</v>
      </c>
      <c r="K25" s="1061" t="s">
        <v>1053</v>
      </c>
      <c r="L25" s="1062"/>
      <c r="M25" s="1063"/>
      <c r="N25" s="1064"/>
    </row>
    <row r="26" spans="1:14" ht="30.75" customHeight="1" x14ac:dyDescent="0.25">
      <c r="A26" s="556"/>
      <c r="B26" s="556"/>
      <c r="C26" s="556"/>
      <c r="D26" s="1067"/>
      <c r="E26" s="1019"/>
      <c r="F26" s="1020"/>
      <c r="G26" s="1025"/>
      <c r="H26" s="1021"/>
      <c r="I26" s="1022"/>
      <c r="J26" s="150" t="s">
        <v>1115</v>
      </c>
      <c r="K26" s="1061" t="s">
        <v>1054</v>
      </c>
      <c r="L26" s="1062"/>
      <c r="M26" s="1063"/>
      <c r="N26" s="32"/>
    </row>
    <row r="27" spans="1:14" ht="30.75" customHeight="1" x14ac:dyDescent="0.25">
      <c r="A27" s="556"/>
      <c r="B27" s="556"/>
      <c r="C27" s="556"/>
      <c r="D27" s="1067"/>
      <c r="E27" s="1019"/>
      <c r="F27" s="1020"/>
      <c r="G27" s="1023" t="s">
        <v>614</v>
      </c>
      <c r="H27" s="1017" t="s">
        <v>1058</v>
      </c>
      <c r="I27" s="1018"/>
      <c r="J27" s="150" t="s">
        <v>1116</v>
      </c>
      <c r="K27" s="1061" t="s">
        <v>1055</v>
      </c>
      <c r="L27" s="1062"/>
      <c r="M27" s="1063"/>
      <c r="N27" s="32"/>
    </row>
    <row r="28" spans="1:14" ht="30.75" customHeight="1" x14ac:dyDescent="0.25">
      <c r="A28" s="556"/>
      <c r="B28" s="556"/>
      <c r="C28" s="556"/>
      <c r="D28" s="1067"/>
      <c r="E28" s="1019"/>
      <c r="F28" s="1020"/>
      <c r="G28" s="1024"/>
      <c r="H28" s="1019"/>
      <c r="I28" s="1020"/>
      <c r="J28" s="290" t="s">
        <v>1118</v>
      </c>
      <c r="K28" s="1061" t="s">
        <v>1056</v>
      </c>
      <c r="L28" s="1062"/>
      <c r="M28" s="1063"/>
      <c r="N28" s="32"/>
    </row>
    <row r="29" spans="1:14" ht="30.75" customHeight="1" x14ac:dyDescent="0.25">
      <c r="A29" s="556"/>
      <c r="B29" s="556"/>
      <c r="C29" s="556"/>
      <c r="D29" s="1067"/>
      <c r="E29" s="1019"/>
      <c r="F29" s="1020"/>
      <c r="G29" s="1025"/>
      <c r="H29" s="1021"/>
      <c r="I29" s="1022"/>
      <c r="J29" s="150" t="s">
        <v>1117</v>
      </c>
      <c r="K29" s="1061" t="s">
        <v>1057</v>
      </c>
      <c r="L29" s="1062"/>
      <c r="M29" s="1063"/>
      <c r="N29" s="32"/>
    </row>
    <row r="30" spans="1:14" ht="30.75" customHeight="1" x14ac:dyDescent="0.25">
      <c r="A30" s="556"/>
      <c r="B30" s="556"/>
      <c r="C30" s="556"/>
      <c r="D30" s="1067"/>
      <c r="E30" s="1019"/>
      <c r="F30" s="1020"/>
      <c r="G30" s="1023" t="s">
        <v>615</v>
      </c>
      <c r="H30" s="1017" t="s">
        <v>1061</v>
      </c>
      <c r="I30" s="1018"/>
      <c r="J30" s="150" t="s">
        <v>1062</v>
      </c>
      <c r="K30" s="1061" t="s">
        <v>1059</v>
      </c>
      <c r="L30" s="1062"/>
      <c r="M30" s="1063"/>
      <c r="N30" s="32"/>
    </row>
    <row r="31" spans="1:14" ht="30.75" customHeight="1" x14ac:dyDescent="0.25">
      <c r="A31" s="556"/>
      <c r="B31" s="556"/>
      <c r="C31" s="556"/>
      <c r="D31" s="1068"/>
      <c r="E31" s="1021"/>
      <c r="F31" s="1022"/>
      <c r="G31" s="1025"/>
      <c r="H31" s="1021"/>
      <c r="I31" s="1022"/>
      <c r="J31" s="82" t="s">
        <v>1063</v>
      </c>
      <c r="K31" s="1061" t="s">
        <v>1060</v>
      </c>
      <c r="L31" s="1062"/>
      <c r="M31" s="1063"/>
      <c r="N31" s="32"/>
    </row>
    <row r="32" spans="1:14" ht="30.75" customHeight="1" x14ac:dyDescent="0.25">
      <c r="A32" s="556"/>
      <c r="B32" s="556"/>
      <c r="C32" s="556"/>
      <c r="D32" s="1028">
        <v>2</v>
      </c>
      <c r="E32" s="1017" t="s">
        <v>1109</v>
      </c>
      <c r="F32" s="1018"/>
      <c r="G32" s="1026" t="s">
        <v>616</v>
      </c>
      <c r="H32" s="1017" t="s">
        <v>1069</v>
      </c>
      <c r="I32" s="1018"/>
      <c r="J32" s="82" t="s">
        <v>1067</v>
      </c>
      <c r="K32" s="1061" t="s">
        <v>1065</v>
      </c>
      <c r="L32" s="1062"/>
      <c r="M32" s="1063"/>
      <c r="N32" s="32"/>
    </row>
    <row r="33" spans="1:14" ht="30.75" customHeight="1" x14ac:dyDescent="0.25">
      <c r="A33" s="556"/>
      <c r="B33" s="556"/>
      <c r="C33" s="556"/>
      <c r="D33" s="1029"/>
      <c r="E33" s="1019"/>
      <c r="F33" s="1020"/>
      <c r="G33" s="1027"/>
      <c r="H33" s="1021"/>
      <c r="I33" s="1022"/>
      <c r="J33" s="82" t="s">
        <v>1068</v>
      </c>
      <c r="K33" s="1061" t="s">
        <v>1066</v>
      </c>
      <c r="L33" s="1062"/>
      <c r="M33" s="1063"/>
      <c r="N33" s="32"/>
    </row>
    <row r="34" spans="1:14" ht="30.75" customHeight="1" x14ac:dyDescent="0.25">
      <c r="A34" s="556"/>
      <c r="B34" s="556"/>
      <c r="C34" s="556"/>
      <c r="D34" s="1029"/>
      <c r="E34" s="1019"/>
      <c r="F34" s="1020"/>
      <c r="G34" s="1026" t="s">
        <v>617</v>
      </c>
      <c r="H34" s="1017" t="s">
        <v>1072</v>
      </c>
      <c r="I34" s="1018"/>
      <c r="J34" s="289" t="s">
        <v>1073</v>
      </c>
      <c r="K34" s="1061" t="s">
        <v>1070</v>
      </c>
      <c r="L34" s="1062"/>
      <c r="M34" s="1063"/>
      <c r="N34" s="32"/>
    </row>
    <row r="35" spans="1:14" ht="30.75" customHeight="1" x14ac:dyDescent="0.25">
      <c r="A35" s="556"/>
      <c r="B35" s="556"/>
      <c r="C35" s="556"/>
      <c r="D35" s="1029"/>
      <c r="E35" s="1019"/>
      <c r="F35" s="1020"/>
      <c r="G35" s="1027"/>
      <c r="H35" s="1021"/>
      <c r="I35" s="1022"/>
      <c r="J35" s="82" t="s">
        <v>1074</v>
      </c>
      <c r="K35" s="1061" t="s">
        <v>1071</v>
      </c>
      <c r="L35" s="1062"/>
      <c r="M35" s="1063"/>
      <c r="N35" s="32"/>
    </row>
    <row r="36" spans="1:14" ht="30.75" customHeight="1" x14ac:dyDescent="0.25">
      <c r="A36" s="556"/>
      <c r="B36" s="556"/>
      <c r="C36" s="556"/>
      <c r="D36" s="1029"/>
      <c r="E36" s="1019"/>
      <c r="F36" s="1020"/>
      <c r="G36" s="1026" t="s">
        <v>1094</v>
      </c>
      <c r="H36" s="1017" t="s">
        <v>1085</v>
      </c>
      <c r="I36" s="1018"/>
      <c r="J36" s="82" t="s">
        <v>1081</v>
      </c>
      <c r="K36" s="1061" t="s">
        <v>1075</v>
      </c>
      <c r="L36" s="1062"/>
      <c r="M36" s="1063"/>
      <c r="N36" s="32"/>
    </row>
    <row r="37" spans="1:14" ht="30.75" customHeight="1" x14ac:dyDescent="0.25">
      <c r="A37" s="556"/>
      <c r="B37" s="556"/>
      <c r="C37" s="556"/>
      <c r="D37" s="1029"/>
      <c r="E37" s="1019"/>
      <c r="F37" s="1020"/>
      <c r="G37" s="1031"/>
      <c r="H37" s="1019"/>
      <c r="I37" s="1020"/>
      <c r="J37" s="82" t="s">
        <v>1082</v>
      </c>
      <c r="K37" s="1061" t="s">
        <v>1076</v>
      </c>
      <c r="L37" s="1062"/>
      <c r="M37" s="1063"/>
      <c r="N37" s="32"/>
    </row>
    <row r="38" spans="1:14" ht="30.75" customHeight="1" x14ac:dyDescent="0.25">
      <c r="A38" s="556"/>
      <c r="B38" s="556"/>
      <c r="C38" s="556"/>
      <c r="D38" s="1029"/>
      <c r="E38" s="1019"/>
      <c r="F38" s="1020"/>
      <c r="G38" s="1031"/>
      <c r="H38" s="1019"/>
      <c r="I38" s="1020"/>
      <c r="J38" s="82" t="s">
        <v>1083</v>
      </c>
      <c r="K38" s="1061" t="s">
        <v>1077</v>
      </c>
      <c r="L38" s="1062"/>
      <c r="M38" s="1063"/>
      <c r="N38" s="226"/>
    </row>
    <row r="39" spans="1:14" ht="30.75" customHeight="1" x14ac:dyDescent="0.25">
      <c r="A39" s="556"/>
      <c r="B39" s="556"/>
      <c r="C39" s="556"/>
      <c r="D39" s="1029"/>
      <c r="E39" s="1019"/>
      <c r="F39" s="1020"/>
      <c r="G39" s="1027"/>
      <c r="H39" s="1021"/>
      <c r="I39" s="1022"/>
      <c r="J39" s="82" t="s">
        <v>1084</v>
      </c>
      <c r="K39" s="1061" t="s">
        <v>1080</v>
      </c>
      <c r="L39" s="1062"/>
      <c r="M39" s="1063"/>
      <c r="N39" s="227"/>
    </row>
    <row r="40" spans="1:14" ht="30.75" customHeight="1" x14ac:dyDescent="0.25">
      <c r="A40" s="556"/>
      <c r="B40" s="556"/>
      <c r="C40" s="556"/>
      <c r="D40" s="1029"/>
      <c r="E40" s="1019"/>
      <c r="F40" s="1020"/>
      <c r="G40" s="1026" t="s">
        <v>1095</v>
      </c>
      <c r="H40" s="1017" t="s">
        <v>1086</v>
      </c>
      <c r="I40" s="1018"/>
      <c r="J40" s="82" t="s">
        <v>1089</v>
      </c>
      <c r="K40" s="1061" t="s">
        <v>1087</v>
      </c>
      <c r="L40" s="1062"/>
      <c r="M40" s="1063"/>
      <c r="N40" s="228"/>
    </row>
    <row r="41" spans="1:14" ht="30.75" customHeight="1" x14ac:dyDescent="0.25">
      <c r="A41" s="556"/>
      <c r="B41" s="556"/>
      <c r="C41" s="556"/>
      <c r="D41" s="1030"/>
      <c r="E41" s="1021"/>
      <c r="F41" s="1022"/>
      <c r="G41" s="1027"/>
      <c r="H41" s="1021"/>
      <c r="I41" s="1022"/>
      <c r="J41" s="82" t="s">
        <v>1090</v>
      </c>
      <c r="K41" s="1061" t="s">
        <v>1088</v>
      </c>
      <c r="L41" s="1062"/>
      <c r="M41" s="1063"/>
      <c r="N41" s="228"/>
    </row>
    <row r="42" spans="1:14" ht="30.75" customHeight="1" x14ac:dyDescent="0.25">
      <c r="A42" s="556"/>
      <c r="B42" s="556"/>
      <c r="C42" s="556"/>
      <c r="D42" s="1028">
        <v>3</v>
      </c>
      <c r="E42" s="1017" t="s">
        <v>1110</v>
      </c>
      <c r="F42" s="1018"/>
      <c r="G42" s="1026" t="s">
        <v>1100</v>
      </c>
      <c r="H42" s="1017" t="s">
        <v>1096</v>
      </c>
      <c r="I42" s="1018"/>
      <c r="J42" s="82" t="s">
        <v>1097</v>
      </c>
      <c r="K42" s="1061" t="s">
        <v>1091</v>
      </c>
      <c r="L42" s="1062"/>
      <c r="M42" s="1063"/>
      <c r="N42" s="57"/>
    </row>
    <row r="43" spans="1:14" ht="30.75" customHeight="1" x14ac:dyDescent="0.25">
      <c r="A43" s="556"/>
      <c r="B43" s="556"/>
      <c r="C43" s="556"/>
      <c r="D43" s="1029"/>
      <c r="E43" s="1019"/>
      <c r="F43" s="1020"/>
      <c r="G43" s="1031"/>
      <c r="H43" s="1019"/>
      <c r="I43" s="1020"/>
      <c r="J43" s="289" t="s">
        <v>1099</v>
      </c>
      <c r="K43" s="1061" t="s">
        <v>1092</v>
      </c>
      <c r="L43" s="1062"/>
      <c r="M43" s="1063"/>
      <c r="N43" s="57"/>
    </row>
    <row r="44" spans="1:14" ht="30.75" customHeight="1" x14ac:dyDescent="0.25">
      <c r="A44" s="556"/>
      <c r="B44" s="556"/>
      <c r="C44" s="556"/>
      <c r="D44" s="1029"/>
      <c r="E44" s="1019"/>
      <c r="F44" s="1020"/>
      <c r="G44" s="1040"/>
      <c r="H44" s="1021"/>
      <c r="I44" s="1022"/>
      <c r="J44" s="82" t="s">
        <v>1098</v>
      </c>
      <c r="K44" s="1061" t="s">
        <v>1093</v>
      </c>
      <c r="L44" s="1062"/>
      <c r="M44" s="1063"/>
      <c r="N44" s="57"/>
    </row>
    <row r="45" spans="1:14" ht="30.75" customHeight="1" x14ac:dyDescent="0.25">
      <c r="A45" s="556"/>
      <c r="B45" s="556"/>
      <c r="C45" s="556"/>
      <c r="D45" s="1029"/>
      <c r="E45" s="1019"/>
      <c r="F45" s="1020"/>
      <c r="G45" s="1041" t="s">
        <v>1108</v>
      </c>
      <c r="H45" s="1017" t="s">
        <v>1101</v>
      </c>
      <c r="I45" s="1018"/>
      <c r="J45" s="82" t="s">
        <v>1105</v>
      </c>
      <c r="K45" s="1061" t="s">
        <v>1102</v>
      </c>
      <c r="L45" s="1062"/>
      <c r="M45" s="1063"/>
      <c r="N45" s="228"/>
    </row>
    <row r="46" spans="1:14" ht="30.75" customHeight="1" x14ac:dyDescent="0.25">
      <c r="A46" s="556"/>
      <c r="B46" s="556"/>
      <c r="C46" s="556"/>
      <c r="D46" s="1029"/>
      <c r="E46" s="1019"/>
      <c r="F46" s="1020"/>
      <c r="G46" s="1031"/>
      <c r="H46" s="1019"/>
      <c r="I46" s="1020"/>
      <c r="J46" s="82" t="s">
        <v>1106</v>
      </c>
      <c r="K46" s="1061" t="s">
        <v>1103</v>
      </c>
      <c r="L46" s="1062"/>
      <c r="M46" s="1063"/>
      <c r="N46" s="228"/>
    </row>
    <row r="47" spans="1:14" ht="30.75" customHeight="1" x14ac:dyDescent="0.25">
      <c r="A47" s="556"/>
      <c r="B47" s="556"/>
      <c r="C47" s="556"/>
      <c r="D47" s="1030"/>
      <c r="E47" s="1021"/>
      <c r="F47" s="1022"/>
      <c r="G47" s="1027"/>
      <c r="H47" s="1021"/>
      <c r="I47" s="1022"/>
      <c r="J47" s="82" t="s">
        <v>1107</v>
      </c>
      <c r="K47" s="1061" t="s">
        <v>1104</v>
      </c>
      <c r="L47" s="1062"/>
      <c r="M47" s="1063"/>
      <c r="N47" s="228"/>
    </row>
    <row r="48" spans="1:14" ht="51" customHeight="1" x14ac:dyDescent="0.25">
      <c r="A48" s="558">
        <v>5</v>
      </c>
      <c r="B48" s="561" t="s">
        <v>94</v>
      </c>
      <c r="C48" s="561" t="s">
        <v>618</v>
      </c>
      <c r="D48" s="60" t="s">
        <v>168</v>
      </c>
      <c r="E48" s="1038" t="s">
        <v>619</v>
      </c>
      <c r="F48" s="1060"/>
      <c r="G48" s="1039"/>
      <c r="H48" s="1038" t="s">
        <v>620</v>
      </c>
      <c r="I48" s="1039"/>
      <c r="J48" s="1038" t="s">
        <v>621</v>
      </c>
      <c r="K48" s="1039"/>
      <c r="L48" s="1038" t="s">
        <v>622</v>
      </c>
      <c r="M48" s="1039"/>
      <c r="N48" s="57"/>
    </row>
    <row r="49" spans="1:14" ht="15.75" customHeight="1" x14ac:dyDescent="0.25">
      <c r="A49" s="556"/>
      <c r="B49" s="556"/>
      <c r="C49" s="556"/>
      <c r="D49" s="1057">
        <v>1</v>
      </c>
      <c r="E49" s="1032" t="s">
        <v>1468</v>
      </c>
      <c r="F49" s="1054"/>
      <c r="G49" s="1033"/>
      <c r="H49" s="1048" t="s">
        <v>1467</v>
      </c>
      <c r="I49" s="1049"/>
      <c r="J49" s="1032" t="s">
        <v>1469</v>
      </c>
      <c r="K49" s="1033"/>
      <c r="L49" s="1042"/>
      <c r="M49" s="1043"/>
      <c r="N49" s="57"/>
    </row>
    <row r="50" spans="1:14" ht="12.75" customHeight="1" x14ac:dyDescent="0.25">
      <c r="A50" s="556"/>
      <c r="B50" s="556"/>
      <c r="C50" s="556"/>
      <c r="D50" s="1058"/>
      <c r="E50" s="1034"/>
      <c r="F50" s="1055"/>
      <c r="G50" s="1035"/>
      <c r="H50" s="1050"/>
      <c r="I50" s="1051"/>
      <c r="J50" s="1034"/>
      <c r="K50" s="1035"/>
      <c r="L50" s="1044"/>
      <c r="M50" s="1045"/>
      <c r="N50" s="32"/>
    </row>
    <row r="51" spans="1:14" ht="12.75" customHeight="1" x14ac:dyDescent="0.25">
      <c r="A51" s="556"/>
      <c r="B51" s="556"/>
      <c r="C51" s="556"/>
      <c r="D51" s="1058"/>
      <c r="E51" s="1034"/>
      <c r="F51" s="1055"/>
      <c r="G51" s="1035"/>
      <c r="H51" s="1050"/>
      <c r="I51" s="1051"/>
      <c r="J51" s="1034"/>
      <c r="K51" s="1035"/>
      <c r="L51" s="1044"/>
      <c r="M51" s="1045"/>
      <c r="N51" s="32"/>
    </row>
    <row r="52" spans="1:14" ht="12.75" customHeight="1" x14ac:dyDescent="0.25">
      <c r="A52" s="556"/>
      <c r="B52" s="556"/>
      <c r="C52" s="556"/>
      <c r="D52" s="1058"/>
      <c r="E52" s="1034"/>
      <c r="F52" s="1055"/>
      <c r="G52" s="1035"/>
      <c r="H52" s="1050"/>
      <c r="I52" s="1051"/>
      <c r="J52" s="1034"/>
      <c r="K52" s="1035"/>
      <c r="L52" s="1044"/>
      <c r="M52" s="1045"/>
      <c r="N52" s="32"/>
    </row>
    <row r="53" spans="1:14" ht="12.75" customHeight="1" x14ac:dyDescent="0.25">
      <c r="A53" s="556"/>
      <c r="B53" s="556"/>
      <c r="C53" s="556"/>
      <c r="D53" s="1058"/>
      <c r="E53" s="1034"/>
      <c r="F53" s="1055"/>
      <c r="G53" s="1035"/>
      <c r="H53" s="1050"/>
      <c r="I53" s="1051"/>
      <c r="J53" s="1034"/>
      <c r="K53" s="1035"/>
      <c r="L53" s="1044"/>
      <c r="M53" s="1045"/>
      <c r="N53" s="32"/>
    </row>
    <row r="54" spans="1:14" ht="73.5" customHeight="1" x14ac:dyDescent="0.25">
      <c r="A54" s="556"/>
      <c r="B54" s="556"/>
      <c r="C54" s="556"/>
      <c r="D54" s="1059"/>
      <c r="E54" s="1036"/>
      <c r="F54" s="1056"/>
      <c r="G54" s="1037"/>
      <c r="H54" s="1052"/>
      <c r="I54" s="1053"/>
      <c r="J54" s="1036"/>
      <c r="K54" s="1037"/>
      <c r="L54" s="1046"/>
      <c r="M54" s="1047"/>
      <c r="N54" s="32"/>
    </row>
    <row r="55" spans="1:14" ht="225.75" customHeight="1" x14ac:dyDescent="0.25">
      <c r="D55" s="429">
        <v>2</v>
      </c>
      <c r="E55" s="1069" t="s">
        <v>1470</v>
      </c>
      <c r="F55" s="1070"/>
      <c r="G55" s="1071"/>
      <c r="H55" s="1072" t="s">
        <v>1475</v>
      </c>
      <c r="I55" s="1073"/>
      <c r="J55" s="1074" t="s">
        <v>1474</v>
      </c>
      <c r="K55" s="1075"/>
      <c r="L55" s="1076"/>
      <c r="M55" s="1077"/>
    </row>
    <row r="56" spans="1:14" ht="134.25" customHeight="1" x14ac:dyDescent="0.25">
      <c r="D56" s="429">
        <v>3</v>
      </c>
      <c r="E56" s="1078" t="s">
        <v>1471</v>
      </c>
      <c r="F56" s="1079"/>
      <c r="G56" s="1080"/>
      <c r="H56" s="1081" t="s">
        <v>1473</v>
      </c>
      <c r="I56" s="1082"/>
      <c r="J56" s="1078" t="s">
        <v>1472</v>
      </c>
      <c r="K56" s="1080"/>
      <c r="L56" s="1083"/>
      <c r="M56" s="1084"/>
    </row>
  </sheetData>
  <mergeCells count="95">
    <mergeCell ref="D13:M20"/>
    <mergeCell ref="D3:M7"/>
    <mergeCell ref="D2:M2"/>
    <mergeCell ref="D8:M8"/>
    <mergeCell ref="E11:M11"/>
    <mergeCell ref="E12:M12"/>
    <mergeCell ref="E9:M9"/>
    <mergeCell ref="E10:M10"/>
    <mergeCell ref="K46:M46"/>
    <mergeCell ref="K45:M45"/>
    <mergeCell ref="K44:M44"/>
    <mergeCell ref="K43:M43"/>
    <mergeCell ref="H30:I31"/>
    <mergeCell ref="H40:I41"/>
    <mergeCell ref="K34:M34"/>
    <mergeCell ref="K35:M35"/>
    <mergeCell ref="K36:M36"/>
    <mergeCell ref="K31:M31"/>
    <mergeCell ref="K42:M42"/>
    <mergeCell ref="K37:M37"/>
    <mergeCell ref="K38:M38"/>
    <mergeCell ref="K39:M39"/>
    <mergeCell ref="K40:M40"/>
    <mergeCell ref="K32:M32"/>
    <mergeCell ref="E55:G55"/>
    <mergeCell ref="H55:I55"/>
    <mergeCell ref="J55:K55"/>
    <mergeCell ref="L55:M55"/>
    <mergeCell ref="E56:G56"/>
    <mergeCell ref="H56:I56"/>
    <mergeCell ref="J56:K56"/>
    <mergeCell ref="L56:M56"/>
    <mergeCell ref="A3:A7"/>
    <mergeCell ref="B3:B7"/>
    <mergeCell ref="C3:C7"/>
    <mergeCell ref="A8:A12"/>
    <mergeCell ref="B8:B12"/>
    <mergeCell ref="C8:C12"/>
    <mergeCell ref="N24:N25"/>
    <mergeCell ref="N21:N23"/>
    <mergeCell ref="E22:F22"/>
    <mergeCell ref="H22:I22"/>
    <mergeCell ref="K24:M24"/>
    <mergeCell ref="K25:M25"/>
    <mergeCell ref="E23:F31"/>
    <mergeCell ref="K29:M29"/>
    <mergeCell ref="K30:M30"/>
    <mergeCell ref="K22:M22"/>
    <mergeCell ref="K23:M23"/>
    <mergeCell ref="D21:M21"/>
    <mergeCell ref="D23:D31"/>
    <mergeCell ref="G30:G31"/>
    <mergeCell ref="H27:I29"/>
    <mergeCell ref="G27:G29"/>
    <mergeCell ref="K33:M33"/>
    <mergeCell ref="K41:M41"/>
    <mergeCell ref="K26:M26"/>
    <mergeCell ref="K27:M27"/>
    <mergeCell ref="K28:M28"/>
    <mergeCell ref="J49:K54"/>
    <mergeCell ref="J48:K48"/>
    <mergeCell ref="L48:M48"/>
    <mergeCell ref="D42:D47"/>
    <mergeCell ref="H42:I44"/>
    <mergeCell ref="G42:G44"/>
    <mergeCell ref="H45:I47"/>
    <mergeCell ref="G45:G47"/>
    <mergeCell ref="E42:F47"/>
    <mergeCell ref="L49:M54"/>
    <mergeCell ref="H49:I54"/>
    <mergeCell ref="E49:G54"/>
    <mergeCell ref="D49:D54"/>
    <mergeCell ref="H48:I48"/>
    <mergeCell ref="E48:G48"/>
    <mergeCell ref="K47:M47"/>
    <mergeCell ref="A48:A54"/>
    <mergeCell ref="B48:B54"/>
    <mergeCell ref="C48:C54"/>
    <mergeCell ref="A13:A20"/>
    <mergeCell ref="B13:B20"/>
    <mergeCell ref="C13:C20"/>
    <mergeCell ref="A21:A47"/>
    <mergeCell ref="B21:B47"/>
    <mergeCell ref="C21:C47"/>
    <mergeCell ref="D32:D41"/>
    <mergeCell ref="G40:G41"/>
    <mergeCell ref="H34:I35"/>
    <mergeCell ref="G34:G35"/>
    <mergeCell ref="H36:I39"/>
    <mergeCell ref="G36:G39"/>
    <mergeCell ref="H23:I26"/>
    <mergeCell ref="G23:G26"/>
    <mergeCell ref="H32:I33"/>
    <mergeCell ref="G32:G33"/>
    <mergeCell ref="E32:F41"/>
  </mergeCells>
  <hyperlinks>
    <hyperlink ref="H55" r:id="rId1" display="https://europa.eu/european-union/index_en"/>
    <hyperlink ref="H56" r:id="rId2"/>
    <hyperlink ref="H49" r:id="rId3"/>
  </hyperlinks>
  <pageMargins left="0.7" right="0.7" top="0.75" bottom="0.75" header="0" footer="0"/>
  <pageSetup scale="49" fitToHeight="0" orientation="landscape" r:id="rId4"/>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O166"/>
  <sheetViews>
    <sheetView topLeftCell="A161" workbookViewId="0">
      <selection activeCell="A167" sqref="A167:XFD1048576"/>
    </sheetView>
  </sheetViews>
  <sheetFormatPr defaultColWidth="14.42578125" defaultRowHeight="15" customHeight="1" x14ac:dyDescent="0.25"/>
  <cols>
    <col min="1" max="1" width="9.140625" customWidth="1"/>
    <col min="2" max="2" width="17.7109375" customWidth="1"/>
    <col min="3" max="3" width="27.28515625" customWidth="1"/>
    <col min="4" max="4" width="3.140625" customWidth="1"/>
    <col min="5" max="5" width="11.140625" customWidth="1"/>
    <col min="6" max="9" width="9.140625" customWidth="1"/>
    <col min="10" max="10" width="3.42578125" customWidth="1"/>
    <col min="11" max="15" width="9.140625" customWidth="1"/>
  </cols>
  <sheetData>
    <row r="1" spans="1:15" ht="12.75" customHeight="1" x14ac:dyDescent="0.25">
      <c r="A1" s="56" t="s">
        <v>623</v>
      </c>
      <c r="B1" s="32"/>
      <c r="C1" s="32"/>
      <c r="D1" s="32"/>
      <c r="E1" s="32"/>
      <c r="F1" s="32"/>
      <c r="G1" s="32"/>
      <c r="H1" s="32"/>
      <c r="I1" s="32"/>
      <c r="J1" s="32"/>
      <c r="K1" s="32"/>
      <c r="L1" s="32"/>
      <c r="M1" s="32"/>
      <c r="N1" s="32"/>
      <c r="O1" s="32"/>
    </row>
    <row r="2" spans="1:15" ht="12.75" customHeight="1" x14ac:dyDescent="0.25">
      <c r="A2" s="229" t="s">
        <v>98</v>
      </c>
      <c r="B2" s="229" t="s">
        <v>176</v>
      </c>
      <c r="C2" s="230" t="s">
        <v>158</v>
      </c>
      <c r="D2" s="1112" t="s">
        <v>624</v>
      </c>
      <c r="E2" s="760"/>
      <c r="F2" s="760"/>
      <c r="G2" s="760"/>
      <c r="H2" s="760"/>
      <c r="I2" s="760"/>
      <c r="J2" s="760"/>
      <c r="K2" s="760"/>
      <c r="L2" s="760"/>
      <c r="M2" s="760"/>
      <c r="N2" s="760"/>
      <c r="O2" s="1113"/>
    </row>
    <row r="3" spans="1:15" ht="12.75" customHeight="1" x14ac:dyDescent="0.25">
      <c r="A3" s="106">
        <v>2</v>
      </c>
      <c r="B3" s="106" t="s">
        <v>625</v>
      </c>
      <c r="C3" s="106" t="s">
        <v>626</v>
      </c>
      <c r="D3" s="1114" t="s">
        <v>627</v>
      </c>
      <c r="E3" s="573"/>
      <c r="F3" s="573"/>
      <c r="G3" s="573"/>
      <c r="H3" s="573"/>
      <c r="I3" s="573"/>
      <c r="J3" s="573"/>
      <c r="K3" s="573"/>
      <c r="L3" s="573"/>
      <c r="M3" s="573"/>
      <c r="N3" s="573"/>
      <c r="O3" s="1115"/>
    </row>
    <row r="4" spans="1:15" ht="9.75" customHeight="1" x14ac:dyDescent="0.25">
      <c r="A4" s="32"/>
      <c r="B4" s="32"/>
      <c r="C4" s="32"/>
      <c r="D4" s="231"/>
      <c r="E4" s="1128"/>
      <c r="F4" s="760"/>
      <c r="G4" s="760"/>
      <c r="H4" s="760"/>
      <c r="I4" s="761"/>
      <c r="J4" s="232"/>
      <c r="K4" s="1116"/>
      <c r="L4" s="760"/>
      <c r="M4" s="760"/>
      <c r="N4" s="760"/>
      <c r="O4" s="761"/>
    </row>
    <row r="5" spans="1:15" x14ac:dyDescent="0.25">
      <c r="A5" s="32"/>
      <c r="B5" s="32"/>
      <c r="C5" s="32"/>
      <c r="D5" s="1119" t="s">
        <v>628</v>
      </c>
      <c r="E5" s="573"/>
      <c r="F5" s="573"/>
      <c r="G5" s="573"/>
      <c r="H5" s="573"/>
      <c r="I5" s="573"/>
      <c r="J5" s="1119" t="s">
        <v>629</v>
      </c>
      <c r="K5" s="573"/>
      <c r="L5" s="573"/>
      <c r="M5" s="573"/>
      <c r="N5" s="573"/>
      <c r="O5" s="573"/>
    </row>
    <row r="6" spans="1:15" ht="53.25" customHeight="1" x14ac:dyDescent="0.25">
      <c r="A6" s="32"/>
      <c r="B6" s="32"/>
      <c r="C6" s="32"/>
      <c r="D6" s="233">
        <v>1</v>
      </c>
      <c r="E6" s="1140" t="s">
        <v>1408</v>
      </c>
      <c r="F6" s="1107"/>
      <c r="G6" s="1107"/>
      <c r="H6" s="1107"/>
      <c r="I6" s="1107"/>
      <c r="J6" s="531">
        <v>1</v>
      </c>
      <c r="K6" s="1140" t="s">
        <v>1319</v>
      </c>
      <c r="L6" s="1107"/>
      <c r="M6" s="1107"/>
      <c r="N6" s="1107"/>
      <c r="O6" s="1107"/>
    </row>
    <row r="7" spans="1:15" ht="38.25" customHeight="1" x14ac:dyDescent="0.25">
      <c r="A7" s="32"/>
      <c r="B7" s="32"/>
      <c r="C7" s="32"/>
      <c r="D7" s="233">
        <v>2</v>
      </c>
      <c r="E7" s="1140" t="s">
        <v>1402</v>
      </c>
      <c r="F7" s="1107"/>
      <c r="G7" s="1107"/>
      <c r="H7" s="1107"/>
      <c r="I7" s="1107"/>
      <c r="J7" s="531">
        <v>2</v>
      </c>
      <c r="K7" s="1140" t="s">
        <v>1499</v>
      </c>
      <c r="L7" s="1107"/>
      <c r="M7" s="1107"/>
      <c r="N7" s="1107"/>
      <c r="O7" s="1107"/>
    </row>
    <row r="8" spans="1:15" ht="29.25" customHeight="1" x14ac:dyDescent="0.25">
      <c r="A8" s="32"/>
      <c r="B8" s="32"/>
      <c r="C8" s="32"/>
      <c r="D8" s="233">
        <v>3</v>
      </c>
      <c r="E8" s="1140" t="s">
        <v>1135</v>
      </c>
      <c r="F8" s="1107"/>
      <c r="G8" s="1107"/>
      <c r="H8" s="1107"/>
      <c r="I8" s="1107"/>
      <c r="J8" s="531">
        <v>3</v>
      </c>
      <c r="K8" s="1140" t="s">
        <v>1500</v>
      </c>
      <c r="L8" s="1107"/>
      <c r="M8" s="1107"/>
      <c r="N8" s="1107"/>
      <c r="O8" s="1107"/>
    </row>
    <row r="9" spans="1:15" ht="12.75" customHeight="1" x14ac:dyDescent="0.25">
      <c r="A9" s="32"/>
      <c r="B9" s="32"/>
      <c r="C9" s="32"/>
      <c r="D9" s="233">
        <v>4</v>
      </c>
      <c r="E9" s="1136" t="s">
        <v>1401</v>
      </c>
      <c r="F9" s="1107"/>
      <c r="G9" s="1107"/>
      <c r="H9" s="1107"/>
      <c r="I9" s="1107"/>
      <c r="J9" s="531">
        <v>4</v>
      </c>
      <c r="K9" s="1136" t="s">
        <v>1398</v>
      </c>
      <c r="L9" s="1107"/>
      <c r="M9" s="1107"/>
      <c r="N9" s="1107"/>
      <c r="O9" s="1107"/>
    </row>
    <row r="10" spans="1:15" ht="39" customHeight="1" x14ac:dyDescent="0.25">
      <c r="A10" s="32"/>
      <c r="B10" s="32"/>
      <c r="C10" s="32"/>
      <c r="D10" s="233">
        <v>5</v>
      </c>
      <c r="E10" s="1136" t="s">
        <v>1497</v>
      </c>
      <c r="F10" s="1107"/>
      <c r="G10" s="1107"/>
      <c r="H10" s="1107"/>
      <c r="I10" s="1107"/>
      <c r="J10" s="531">
        <v>5</v>
      </c>
      <c r="K10" s="1136" t="s">
        <v>1501</v>
      </c>
      <c r="L10" s="1107"/>
      <c r="M10" s="1107"/>
      <c r="N10" s="1107"/>
      <c r="O10" s="1107"/>
    </row>
    <row r="11" spans="1:15" ht="27.75" customHeight="1" x14ac:dyDescent="0.25">
      <c r="A11" s="32"/>
      <c r="B11" s="32"/>
      <c r="C11" s="32"/>
      <c r="D11" s="233">
        <v>6</v>
      </c>
      <c r="E11" s="1136" t="s">
        <v>1498</v>
      </c>
      <c r="F11" s="1107"/>
      <c r="G11" s="1107"/>
      <c r="H11" s="1107"/>
      <c r="I11" s="1107"/>
      <c r="J11" s="531">
        <v>6</v>
      </c>
      <c r="K11" s="1136" t="s">
        <v>1397</v>
      </c>
      <c r="L11" s="1107"/>
      <c r="M11" s="1107"/>
      <c r="N11" s="1107"/>
      <c r="O11" s="1107"/>
    </row>
    <row r="12" spans="1:15" ht="38.25" customHeight="1" x14ac:dyDescent="0.25">
      <c r="A12" s="32"/>
      <c r="B12" s="32"/>
      <c r="C12" s="32"/>
      <c r="D12" s="233">
        <v>7</v>
      </c>
      <c r="E12" s="1136" t="s">
        <v>1502</v>
      </c>
      <c r="F12" s="1107"/>
      <c r="G12" s="1107"/>
      <c r="H12" s="1107"/>
      <c r="I12" s="1107"/>
      <c r="J12" s="531">
        <v>7</v>
      </c>
      <c r="K12" s="1136" t="s">
        <v>1512</v>
      </c>
      <c r="L12" s="1107"/>
      <c r="M12" s="1107"/>
      <c r="N12" s="1107"/>
      <c r="O12" s="1107"/>
    </row>
    <row r="13" spans="1:15" ht="44.25" customHeight="1" x14ac:dyDescent="0.25">
      <c r="A13" s="32"/>
      <c r="B13" s="32"/>
      <c r="C13" s="32"/>
      <c r="D13" s="233">
        <v>8</v>
      </c>
      <c r="E13" s="1136" t="s">
        <v>1503</v>
      </c>
      <c r="F13" s="1107"/>
      <c r="G13" s="1107"/>
      <c r="H13" s="1107"/>
      <c r="I13" s="1107"/>
      <c r="J13" s="531">
        <v>8</v>
      </c>
      <c r="K13" s="1140" t="s">
        <v>1122</v>
      </c>
      <c r="L13" s="1107"/>
      <c r="M13" s="1107"/>
      <c r="N13" s="1107"/>
      <c r="O13" s="1107"/>
    </row>
    <row r="14" spans="1:15" ht="12.75" customHeight="1" x14ac:dyDescent="0.25">
      <c r="A14" s="32"/>
      <c r="B14" s="32"/>
      <c r="C14" s="32"/>
      <c r="D14" s="233">
        <v>9</v>
      </c>
      <c r="E14" s="1136" t="s">
        <v>1323</v>
      </c>
      <c r="F14" s="1107"/>
      <c r="G14" s="1107"/>
      <c r="H14" s="1107"/>
      <c r="I14" s="1107"/>
      <c r="J14" s="531">
        <v>9</v>
      </c>
      <c r="K14" s="1136" t="s">
        <v>1355</v>
      </c>
      <c r="L14" s="1107"/>
      <c r="M14" s="1107"/>
      <c r="N14" s="1107"/>
      <c r="O14" s="1107"/>
    </row>
    <row r="15" spans="1:15" ht="30.75" customHeight="1" x14ac:dyDescent="0.25">
      <c r="A15" s="32"/>
      <c r="B15" s="32"/>
      <c r="C15" s="32"/>
      <c r="D15" s="233">
        <v>10</v>
      </c>
      <c r="E15" s="1136" t="s">
        <v>1505</v>
      </c>
      <c r="F15" s="1107"/>
      <c r="G15" s="1107"/>
      <c r="H15" s="1107"/>
      <c r="I15" s="1107"/>
      <c r="J15" s="531">
        <v>10</v>
      </c>
      <c r="K15" s="1136" t="s">
        <v>1504</v>
      </c>
      <c r="L15" s="1107"/>
      <c r="M15" s="1107"/>
      <c r="N15" s="1107"/>
      <c r="O15" s="1107"/>
    </row>
    <row r="16" spans="1:15" ht="43.5" customHeight="1" x14ac:dyDescent="0.25">
      <c r="A16" s="32"/>
      <c r="B16" s="32"/>
      <c r="C16" s="32"/>
      <c r="D16" s="233">
        <v>11</v>
      </c>
      <c r="E16" s="1136" t="s">
        <v>1507</v>
      </c>
      <c r="F16" s="1107"/>
      <c r="G16" s="1107"/>
      <c r="H16" s="1107"/>
      <c r="I16" s="1107"/>
      <c r="J16" s="531">
        <v>11</v>
      </c>
      <c r="K16" s="1136" t="s">
        <v>1125</v>
      </c>
      <c r="L16" s="1107"/>
      <c r="M16" s="1107"/>
      <c r="N16" s="1107"/>
      <c r="O16" s="1107"/>
    </row>
    <row r="17" spans="1:15" ht="38.25" customHeight="1" x14ac:dyDescent="0.25">
      <c r="A17" s="32"/>
      <c r="B17" s="32"/>
      <c r="C17" s="32"/>
      <c r="D17" s="233">
        <v>12</v>
      </c>
      <c r="E17" s="1136" t="s">
        <v>1508</v>
      </c>
      <c r="F17" s="1107"/>
      <c r="G17" s="1107"/>
      <c r="H17" s="1107"/>
      <c r="I17" s="1107"/>
      <c r="J17" s="531">
        <v>12</v>
      </c>
      <c r="K17" s="1136" t="s">
        <v>1127</v>
      </c>
      <c r="L17" s="1107"/>
      <c r="M17" s="1107"/>
      <c r="N17" s="1107"/>
      <c r="O17" s="1107"/>
    </row>
    <row r="18" spans="1:15" ht="38.25" customHeight="1" x14ac:dyDescent="0.25">
      <c r="A18" s="32"/>
      <c r="B18" s="32"/>
      <c r="C18" s="32"/>
      <c r="D18" s="233">
        <v>13</v>
      </c>
      <c r="E18" s="1136" t="s">
        <v>1510</v>
      </c>
      <c r="F18" s="1107"/>
      <c r="G18" s="1107"/>
      <c r="H18" s="1107"/>
      <c r="I18" s="1107"/>
      <c r="J18" s="531">
        <v>13</v>
      </c>
      <c r="K18" s="1136" t="s">
        <v>1511</v>
      </c>
      <c r="L18" s="1107"/>
      <c r="M18" s="1107"/>
      <c r="N18" s="1107"/>
      <c r="O18" s="1107"/>
    </row>
    <row r="19" spans="1:15" ht="12.75" customHeight="1" x14ac:dyDescent="0.25">
      <c r="A19" s="32"/>
      <c r="B19" s="32"/>
      <c r="C19" s="32"/>
      <c r="D19" s="233">
        <v>14</v>
      </c>
      <c r="E19" s="1136" t="s">
        <v>1361</v>
      </c>
      <c r="F19" s="1107"/>
      <c r="G19" s="1107"/>
      <c r="H19" s="1107"/>
      <c r="I19" s="1107"/>
      <c r="J19" s="531">
        <v>14</v>
      </c>
      <c r="K19" s="1136" t="s">
        <v>1506</v>
      </c>
      <c r="L19" s="1107"/>
      <c r="M19" s="1107"/>
      <c r="N19" s="1107"/>
      <c r="O19" s="1107"/>
    </row>
    <row r="20" spans="1:15" ht="26.25" customHeight="1" x14ac:dyDescent="0.25">
      <c r="A20" s="32"/>
      <c r="B20" s="32"/>
      <c r="C20" s="32"/>
      <c r="D20" s="233"/>
      <c r="E20" s="1136"/>
      <c r="F20" s="1107"/>
      <c r="G20" s="1107"/>
      <c r="H20" s="1107"/>
      <c r="I20" s="1107"/>
      <c r="J20" s="531">
        <v>15</v>
      </c>
      <c r="K20" s="1136" t="s">
        <v>1131</v>
      </c>
      <c r="L20" s="1107"/>
      <c r="M20" s="1107"/>
      <c r="N20" s="1107"/>
      <c r="O20" s="1107"/>
    </row>
    <row r="21" spans="1:15" ht="44.25" customHeight="1" x14ac:dyDescent="0.25">
      <c r="A21" s="32"/>
      <c r="B21" s="32"/>
      <c r="C21" s="32"/>
      <c r="D21" s="233"/>
      <c r="E21" s="1136"/>
      <c r="F21" s="1107"/>
      <c r="G21" s="1107"/>
      <c r="H21" s="1107"/>
      <c r="I21" s="1107"/>
      <c r="J21" s="531">
        <v>16</v>
      </c>
      <c r="K21" s="1136" t="s">
        <v>1509</v>
      </c>
      <c r="L21" s="1107"/>
      <c r="M21" s="1107"/>
      <c r="N21" s="1107"/>
      <c r="O21" s="1107"/>
    </row>
    <row r="22" spans="1:15" ht="28.5" customHeight="1" x14ac:dyDescent="0.25">
      <c r="A22" s="32"/>
      <c r="B22" s="32"/>
      <c r="C22" s="32"/>
      <c r="D22" s="233"/>
      <c r="E22" s="1136"/>
      <c r="F22" s="1107"/>
      <c r="G22" s="1107"/>
      <c r="H22" s="1107"/>
      <c r="I22" s="1107"/>
      <c r="J22" s="531">
        <v>17</v>
      </c>
      <c r="K22" s="1136" t="s">
        <v>1395</v>
      </c>
      <c r="L22" s="1107"/>
      <c r="M22" s="1107"/>
      <c r="N22" s="1107"/>
      <c r="O22" s="1107"/>
    </row>
    <row r="23" spans="1:15" ht="27" customHeight="1" x14ac:dyDescent="0.25">
      <c r="A23" s="32"/>
      <c r="B23" s="32"/>
      <c r="C23" s="32"/>
      <c r="D23" s="233"/>
      <c r="E23" s="1136"/>
      <c r="F23" s="1107"/>
      <c r="G23" s="1107"/>
      <c r="H23" s="1107"/>
      <c r="I23" s="1107"/>
      <c r="J23" s="531">
        <v>18</v>
      </c>
      <c r="K23" s="1136" t="s">
        <v>1356</v>
      </c>
      <c r="L23" s="1107"/>
      <c r="M23" s="1107"/>
      <c r="N23" s="1107"/>
      <c r="O23" s="1107"/>
    </row>
    <row r="24" spans="1:15" ht="28.5" customHeight="1" x14ac:dyDescent="0.25">
      <c r="A24" s="32"/>
      <c r="B24" s="32"/>
      <c r="C24" s="32"/>
      <c r="D24" s="233"/>
      <c r="E24" s="1136"/>
      <c r="F24" s="1107"/>
      <c r="G24" s="1107"/>
      <c r="H24" s="1107"/>
      <c r="I24" s="1107"/>
      <c r="J24" s="531">
        <v>19</v>
      </c>
      <c r="K24" s="1136" t="s">
        <v>1338</v>
      </c>
      <c r="L24" s="1107"/>
      <c r="M24" s="1107"/>
      <c r="N24" s="1107"/>
      <c r="O24" s="1107"/>
    </row>
    <row r="25" spans="1:15" ht="26.25" customHeight="1" x14ac:dyDescent="0.25">
      <c r="A25" s="32"/>
      <c r="B25" s="32"/>
      <c r="C25" s="32"/>
      <c r="D25" s="233"/>
      <c r="E25" s="1136"/>
      <c r="F25" s="1107"/>
      <c r="G25" s="1107"/>
      <c r="H25" s="1107"/>
      <c r="I25" s="1107"/>
      <c r="J25" s="531"/>
      <c r="K25" s="1136"/>
      <c r="L25" s="1107"/>
      <c r="M25" s="1107"/>
      <c r="N25" s="1107"/>
      <c r="O25" s="1107"/>
    </row>
    <row r="26" spans="1:15" ht="12.75" customHeight="1" x14ac:dyDescent="0.25">
      <c r="A26" s="32"/>
      <c r="B26" s="32"/>
      <c r="C26" s="32"/>
      <c r="D26" s="234"/>
      <c r="E26" s="234"/>
      <c r="F26" s="234"/>
      <c r="G26" s="234"/>
      <c r="H26" s="234"/>
      <c r="I26" s="234"/>
      <c r="J26" s="1110"/>
      <c r="K26" s="760"/>
      <c r="L26" s="760"/>
      <c r="M26" s="760"/>
      <c r="N26" s="760"/>
      <c r="O26" s="761"/>
    </row>
    <row r="27" spans="1:15" ht="12.75" customHeight="1" x14ac:dyDescent="0.25">
      <c r="A27" s="32"/>
      <c r="B27" s="32"/>
      <c r="C27" s="32"/>
      <c r="D27" s="1119" t="s">
        <v>630</v>
      </c>
      <c r="E27" s="573"/>
      <c r="F27" s="573"/>
      <c r="G27" s="573"/>
      <c r="H27" s="573"/>
      <c r="I27" s="573"/>
      <c r="J27" s="1119" t="s">
        <v>631</v>
      </c>
      <c r="K27" s="573"/>
      <c r="L27" s="573"/>
      <c r="M27" s="573"/>
      <c r="N27" s="573"/>
      <c r="O27" s="573"/>
    </row>
    <row r="28" spans="1:15" ht="30.75" customHeight="1" x14ac:dyDescent="0.25">
      <c r="A28" s="32"/>
      <c r="B28" s="32"/>
      <c r="C28" s="32"/>
      <c r="D28" s="233">
        <v>1</v>
      </c>
      <c r="E28" s="1140" t="s">
        <v>1224</v>
      </c>
      <c r="F28" s="1107"/>
      <c r="G28" s="1107"/>
      <c r="H28" s="1107"/>
      <c r="I28" s="1107"/>
      <c r="J28" s="531">
        <v>1</v>
      </c>
      <c r="K28" s="1140" t="s">
        <v>1226</v>
      </c>
      <c r="L28" s="1107"/>
      <c r="M28" s="1107"/>
      <c r="N28" s="1107"/>
      <c r="O28" s="1107"/>
    </row>
    <row r="29" spans="1:15" ht="40.5" customHeight="1" x14ac:dyDescent="0.25">
      <c r="A29" s="32"/>
      <c r="B29" s="32"/>
      <c r="C29" s="32"/>
      <c r="D29" s="233">
        <v>2</v>
      </c>
      <c r="E29" s="1140" t="s">
        <v>1387</v>
      </c>
      <c r="F29" s="1107"/>
      <c r="G29" s="1107"/>
      <c r="H29" s="1107"/>
      <c r="I29" s="1107"/>
      <c r="J29" s="531">
        <v>2</v>
      </c>
      <c r="K29" s="1140" t="s">
        <v>1227</v>
      </c>
      <c r="L29" s="1107"/>
      <c r="M29" s="1107"/>
      <c r="N29" s="1107"/>
      <c r="O29" s="1107"/>
    </row>
    <row r="30" spans="1:15" ht="24" customHeight="1" x14ac:dyDescent="0.25">
      <c r="A30" s="32"/>
      <c r="B30" s="32"/>
      <c r="C30" s="32"/>
      <c r="D30" s="233">
        <v>3</v>
      </c>
      <c r="E30" s="1140" t="s">
        <v>1514</v>
      </c>
      <c r="F30" s="1107"/>
      <c r="G30" s="1107"/>
      <c r="H30" s="1107"/>
      <c r="I30" s="1107"/>
      <c r="J30" s="531">
        <v>3</v>
      </c>
      <c r="K30" s="1136" t="s">
        <v>1228</v>
      </c>
      <c r="L30" s="1107"/>
      <c r="M30" s="1107"/>
      <c r="N30" s="1107"/>
      <c r="O30" s="1107"/>
    </row>
    <row r="31" spans="1:15" ht="27" customHeight="1" x14ac:dyDescent="0.25">
      <c r="A31" s="32"/>
      <c r="B31" s="32"/>
      <c r="C31" s="32"/>
      <c r="D31" s="233">
        <v>4</v>
      </c>
      <c r="E31" s="1140" t="s">
        <v>1513</v>
      </c>
      <c r="F31" s="1107"/>
      <c r="G31" s="1107"/>
      <c r="H31" s="1107"/>
      <c r="I31" s="1107"/>
      <c r="J31" s="531">
        <v>4</v>
      </c>
      <c r="K31" s="1136" t="s">
        <v>1229</v>
      </c>
      <c r="L31" s="1107"/>
      <c r="M31" s="1107"/>
      <c r="N31" s="1107"/>
      <c r="O31" s="1107"/>
    </row>
    <row r="32" spans="1:15" ht="27" customHeight="1" x14ac:dyDescent="0.25">
      <c r="A32" s="32"/>
      <c r="B32" s="32"/>
      <c r="C32" s="32"/>
      <c r="D32" s="233">
        <v>5</v>
      </c>
      <c r="E32" s="1136" t="s">
        <v>1377</v>
      </c>
      <c r="F32" s="1107"/>
      <c r="G32" s="1107"/>
      <c r="H32" s="1107"/>
      <c r="I32" s="1107"/>
      <c r="J32" s="531">
        <v>5</v>
      </c>
      <c r="K32" s="1136" t="s">
        <v>1391</v>
      </c>
      <c r="L32" s="1107"/>
      <c r="M32" s="1107"/>
      <c r="N32" s="1107"/>
      <c r="O32" s="1107"/>
    </row>
    <row r="33" spans="1:15" ht="36.75" customHeight="1" x14ac:dyDescent="0.25">
      <c r="A33" s="32"/>
      <c r="B33" s="32"/>
      <c r="C33" s="32"/>
      <c r="D33" s="233">
        <v>6</v>
      </c>
      <c r="E33" s="1136" t="s">
        <v>1378</v>
      </c>
      <c r="F33" s="1107"/>
      <c r="G33" s="1107"/>
      <c r="H33" s="1107"/>
      <c r="I33" s="1107"/>
      <c r="J33" s="531">
        <v>6</v>
      </c>
      <c r="K33" s="1136" t="s">
        <v>1390</v>
      </c>
      <c r="L33" s="1107"/>
      <c r="M33" s="1107"/>
      <c r="N33" s="1107"/>
      <c r="O33" s="1107"/>
    </row>
    <row r="34" spans="1:15" ht="24.75" customHeight="1" x14ac:dyDescent="0.25">
      <c r="A34" s="32"/>
      <c r="B34" s="32"/>
      <c r="C34" s="32"/>
      <c r="D34" s="233">
        <v>7</v>
      </c>
      <c r="E34" s="1136" t="s">
        <v>1380</v>
      </c>
      <c r="F34" s="1107"/>
      <c r="G34" s="1107"/>
      <c r="H34" s="1107"/>
      <c r="I34" s="1107"/>
      <c r="J34" s="531">
        <v>7</v>
      </c>
      <c r="K34" s="1136" t="s">
        <v>1389</v>
      </c>
      <c r="L34" s="1107"/>
      <c r="M34" s="1107"/>
      <c r="N34" s="1107"/>
      <c r="O34" s="1107"/>
    </row>
    <row r="35" spans="1:15" ht="51.75" customHeight="1" x14ac:dyDescent="0.25">
      <c r="A35" s="32"/>
      <c r="B35" s="32"/>
      <c r="C35" s="32"/>
      <c r="D35" s="233">
        <v>8</v>
      </c>
      <c r="E35" s="1136" t="s">
        <v>1515</v>
      </c>
      <c r="F35" s="1107"/>
      <c r="G35" s="1107"/>
      <c r="H35" s="1107"/>
      <c r="I35" s="1107"/>
      <c r="J35" s="531">
        <v>8</v>
      </c>
      <c r="K35" s="1136" t="s">
        <v>1392</v>
      </c>
      <c r="L35" s="1107"/>
      <c r="M35" s="1107"/>
      <c r="N35" s="1107"/>
      <c r="O35" s="1107"/>
    </row>
    <row r="36" spans="1:15" ht="27" customHeight="1" x14ac:dyDescent="0.25">
      <c r="A36" s="32"/>
      <c r="B36" s="32"/>
      <c r="C36" s="32"/>
      <c r="D36" s="233">
        <v>9</v>
      </c>
      <c r="E36" s="1136" t="s">
        <v>1370</v>
      </c>
      <c r="F36" s="1107"/>
      <c r="G36" s="1107"/>
      <c r="H36" s="1107"/>
      <c r="I36" s="1107"/>
      <c r="J36" s="531">
        <v>9</v>
      </c>
      <c r="K36" s="1136" t="s">
        <v>1381</v>
      </c>
      <c r="L36" s="1107"/>
      <c r="M36" s="1107"/>
      <c r="N36" s="1107"/>
      <c r="O36" s="1107"/>
    </row>
    <row r="37" spans="1:15" ht="38.25" customHeight="1" x14ac:dyDescent="0.25">
      <c r="A37" s="32"/>
      <c r="B37" s="32"/>
      <c r="C37" s="32"/>
      <c r="D37" s="233">
        <v>10</v>
      </c>
      <c r="E37" s="1136" t="s">
        <v>1369</v>
      </c>
      <c r="F37" s="1107"/>
      <c r="G37" s="1107"/>
      <c r="H37" s="1107"/>
      <c r="I37" s="1107"/>
      <c r="J37" s="531">
        <v>10</v>
      </c>
      <c r="K37" s="1136" t="s">
        <v>1382</v>
      </c>
      <c r="L37" s="1107"/>
      <c r="M37" s="1107"/>
      <c r="N37" s="1107"/>
      <c r="O37" s="1107"/>
    </row>
    <row r="38" spans="1:15" ht="36.75" customHeight="1" x14ac:dyDescent="0.25">
      <c r="A38" s="32"/>
      <c r="B38" s="32"/>
      <c r="C38" s="32"/>
      <c r="D38" s="233">
        <v>11</v>
      </c>
      <c r="E38" s="1136" t="s">
        <v>1367</v>
      </c>
      <c r="F38" s="1107"/>
      <c r="G38" s="1107"/>
      <c r="H38" s="1107"/>
      <c r="I38" s="1107"/>
      <c r="J38" s="531">
        <v>11</v>
      </c>
      <c r="K38" s="1136" t="s">
        <v>1383</v>
      </c>
      <c r="L38" s="1107"/>
      <c r="M38" s="1107"/>
      <c r="N38" s="1107"/>
      <c r="O38" s="1107"/>
    </row>
    <row r="39" spans="1:15" ht="51" customHeight="1" x14ac:dyDescent="0.25">
      <c r="A39" s="32"/>
      <c r="B39" s="32"/>
      <c r="C39" s="32"/>
      <c r="D39" s="233">
        <v>12</v>
      </c>
      <c r="E39" s="1136" t="s">
        <v>1371</v>
      </c>
      <c r="F39" s="1107"/>
      <c r="G39" s="1107"/>
      <c r="H39" s="1107"/>
      <c r="I39" s="1107"/>
      <c r="J39" s="531">
        <v>12</v>
      </c>
      <c r="K39" s="1136" t="s">
        <v>1372</v>
      </c>
      <c r="L39" s="1107"/>
      <c r="M39" s="1107"/>
      <c r="N39" s="1107"/>
      <c r="O39" s="1107"/>
    </row>
    <row r="40" spans="1:15" ht="41.25" customHeight="1" x14ac:dyDescent="0.25">
      <c r="A40" s="32"/>
      <c r="B40" s="32"/>
      <c r="C40" s="32"/>
      <c r="D40" s="233"/>
      <c r="E40" s="1136"/>
      <c r="F40" s="1107"/>
      <c r="G40" s="1107"/>
      <c r="H40" s="1107"/>
      <c r="I40" s="1107"/>
      <c r="J40" s="531">
        <v>13</v>
      </c>
      <c r="K40" s="1136" t="s">
        <v>1376</v>
      </c>
      <c r="L40" s="1107"/>
      <c r="M40" s="1107"/>
      <c r="N40" s="1107"/>
      <c r="O40" s="1107"/>
    </row>
    <row r="41" spans="1:15" ht="28.5" customHeight="1" x14ac:dyDescent="0.25">
      <c r="A41" s="32"/>
      <c r="B41" s="32"/>
      <c r="C41" s="32"/>
      <c r="D41" s="233"/>
      <c r="E41" s="1136"/>
      <c r="F41" s="1107"/>
      <c r="G41" s="1107"/>
      <c r="H41" s="1107"/>
      <c r="I41" s="1107"/>
      <c r="J41" s="531">
        <v>14</v>
      </c>
      <c r="K41" s="1136" t="s">
        <v>1516</v>
      </c>
      <c r="L41" s="1107"/>
      <c r="M41" s="1107"/>
      <c r="N41" s="1107"/>
      <c r="O41" s="1107"/>
    </row>
    <row r="42" spans="1:15" ht="12.75" customHeight="1" x14ac:dyDescent="0.25">
      <c r="A42" s="32"/>
      <c r="B42" s="32"/>
      <c r="C42" s="32"/>
      <c r="D42" s="32"/>
      <c r="E42" s="32"/>
      <c r="F42" s="32"/>
      <c r="G42" s="32"/>
      <c r="H42" s="32"/>
      <c r="I42" s="32"/>
      <c r="J42" s="32"/>
      <c r="K42" s="32"/>
      <c r="L42" s="32"/>
      <c r="M42" s="32"/>
      <c r="N42" s="32"/>
      <c r="O42" s="32"/>
    </row>
    <row r="43" spans="1:15" ht="48" customHeight="1" x14ac:dyDescent="0.25">
      <c r="A43" s="32"/>
      <c r="B43" s="32"/>
      <c r="C43" s="32"/>
      <c r="D43" s="1134" t="s">
        <v>632</v>
      </c>
      <c r="E43" s="760"/>
      <c r="F43" s="760"/>
      <c r="G43" s="760"/>
      <c r="H43" s="760"/>
      <c r="I43" s="760"/>
      <c r="J43" s="760"/>
      <c r="K43" s="760"/>
      <c r="L43" s="760"/>
      <c r="M43" s="760"/>
      <c r="N43" s="760"/>
      <c r="O43" s="761"/>
    </row>
    <row r="44" spans="1:15" ht="25.5" customHeight="1" x14ac:dyDescent="0.25">
      <c r="A44" s="32"/>
      <c r="B44" s="32"/>
      <c r="C44" s="32"/>
      <c r="D44" s="1119" t="s">
        <v>633</v>
      </c>
      <c r="E44" s="573"/>
      <c r="F44" s="573"/>
      <c r="G44" s="573"/>
      <c r="H44" s="573"/>
      <c r="I44" s="573"/>
      <c r="J44" s="573"/>
      <c r="K44" s="573"/>
      <c r="L44" s="573"/>
      <c r="M44" s="573"/>
      <c r="N44" s="573"/>
      <c r="O44" s="573"/>
    </row>
    <row r="45" spans="1:15" ht="12.75" customHeight="1" x14ac:dyDescent="0.25">
      <c r="A45" s="32"/>
      <c r="B45" s="32"/>
      <c r="C45" s="32"/>
      <c r="D45" s="231"/>
      <c r="E45" s="1128"/>
      <c r="F45" s="760"/>
      <c r="G45" s="760"/>
      <c r="H45" s="760"/>
      <c r="I45" s="761"/>
      <c r="J45" s="232"/>
      <c r="K45" s="1116"/>
      <c r="L45" s="760"/>
      <c r="M45" s="760"/>
      <c r="N45" s="760"/>
      <c r="O45" s="761"/>
    </row>
    <row r="46" spans="1:15" ht="13.5" customHeight="1" x14ac:dyDescent="0.25">
      <c r="A46" s="32"/>
      <c r="B46" s="32"/>
      <c r="C46" s="32"/>
      <c r="D46" s="1119" t="s">
        <v>628</v>
      </c>
      <c r="E46" s="573"/>
      <c r="F46" s="573"/>
      <c r="G46" s="573"/>
      <c r="H46" s="573"/>
      <c r="I46" s="573"/>
      <c r="J46" s="1119" t="s">
        <v>629</v>
      </c>
      <c r="K46" s="573"/>
      <c r="L46" s="573"/>
      <c r="M46" s="573"/>
      <c r="N46" s="573"/>
      <c r="O46" s="573"/>
    </row>
    <row r="47" spans="1:15" ht="29.25" customHeight="1" x14ac:dyDescent="0.25">
      <c r="A47" s="32"/>
      <c r="B47" s="32"/>
      <c r="C47" s="32"/>
      <c r="D47" s="47">
        <v>1</v>
      </c>
      <c r="E47" s="1138" t="s">
        <v>1406</v>
      </c>
      <c r="F47" s="1139"/>
      <c r="G47" s="1139"/>
      <c r="H47" s="1139"/>
      <c r="I47" s="1139"/>
      <c r="J47" s="491">
        <v>1</v>
      </c>
      <c r="K47" s="1117" t="s">
        <v>1119</v>
      </c>
      <c r="L47" s="1107"/>
      <c r="M47" s="1107"/>
      <c r="N47" s="1107"/>
      <c r="O47" s="1118"/>
    </row>
    <row r="48" spans="1:15" ht="24" customHeight="1" x14ac:dyDescent="0.25">
      <c r="A48" s="32"/>
      <c r="B48" s="32"/>
      <c r="C48" s="32"/>
      <c r="D48" s="47">
        <v>2</v>
      </c>
      <c r="E48" s="1117" t="s">
        <v>1405</v>
      </c>
      <c r="F48" s="1107"/>
      <c r="G48" s="1107"/>
      <c r="H48" s="1107"/>
      <c r="I48" s="1107"/>
      <c r="J48" s="491">
        <v>2</v>
      </c>
      <c r="K48" s="1117" t="s">
        <v>1122</v>
      </c>
      <c r="L48" s="1107"/>
      <c r="M48" s="1107"/>
      <c r="N48" s="1107"/>
      <c r="O48" s="1118"/>
    </row>
    <row r="49" spans="1:15" ht="24" customHeight="1" x14ac:dyDescent="0.25">
      <c r="A49" s="32"/>
      <c r="B49" s="32"/>
      <c r="C49" s="32"/>
      <c r="D49" s="47">
        <v>3</v>
      </c>
      <c r="E49" s="1106" t="s">
        <v>1407</v>
      </c>
      <c r="F49" s="1107"/>
      <c r="G49" s="1107"/>
      <c r="H49" s="1107"/>
      <c r="I49" s="1107"/>
      <c r="J49" s="491">
        <v>3</v>
      </c>
      <c r="K49" s="1106" t="s">
        <v>1120</v>
      </c>
      <c r="L49" s="1107"/>
      <c r="M49" s="1107"/>
      <c r="N49" s="1107"/>
      <c r="O49" s="1118"/>
    </row>
    <row r="50" spans="1:15" ht="32.25" customHeight="1" x14ac:dyDescent="0.25">
      <c r="A50" s="32"/>
      <c r="B50" s="32"/>
      <c r="C50" s="32"/>
      <c r="D50" s="47"/>
      <c r="E50" s="1106"/>
      <c r="F50" s="1107"/>
      <c r="G50" s="1107"/>
      <c r="H50" s="1107"/>
      <c r="I50" s="1107"/>
      <c r="J50" s="491">
        <v>4</v>
      </c>
      <c r="K50" s="1129" t="s">
        <v>1136</v>
      </c>
      <c r="L50" s="987"/>
      <c r="M50" s="987"/>
      <c r="N50" s="987"/>
      <c r="O50" s="1137"/>
    </row>
    <row r="51" spans="1:15" ht="27" customHeight="1" x14ac:dyDescent="0.25">
      <c r="A51" s="32"/>
      <c r="B51" s="32"/>
      <c r="C51" s="32"/>
      <c r="D51" s="1109" t="s">
        <v>634</v>
      </c>
      <c r="E51" s="573"/>
      <c r="F51" s="573"/>
      <c r="G51" s="573"/>
      <c r="H51" s="573"/>
      <c r="I51" s="573"/>
      <c r="J51" s="573"/>
      <c r="K51" s="573"/>
      <c r="L51" s="573"/>
      <c r="M51" s="573"/>
      <c r="N51" s="573"/>
      <c r="O51" s="573"/>
    </row>
    <row r="52" spans="1:15" ht="12.75" customHeight="1" x14ac:dyDescent="0.25">
      <c r="A52" s="32"/>
      <c r="B52" s="32"/>
      <c r="C52" s="32"/>
      <c r="D52" s="231"/>
      <c r="E52" s="1128"/>
      <c r="F52" s="760"/>
      <c r="G52" s="760"/>
      <c r="H52" s="760"/>
      <c r="I52" s="761"/>
      <c r="J52" s="232"/>
      <c r="K52" s="1116"/>
      <c r="L52" s="760"/>
      <c r="M52" s="760"/>
      <c r="N52" s="760"/>
      <c r="O52" s="761"/>
    </row>
    <row r="53" spans="1:15" ht="31.5" customHeight="1" x14ac:dyDescent="0.25">
      <c r="A53" s="32"/>
      <c r="B53" s="32"/>
      <c r="C53" s="32"/>
      <c r="D53" s="1109" t="s">
        <v>628</v>
      </c>
      <c r="E53" s="573"/>
      <c r="F53" s="573"/>
      <c r="G53" s="573"/>
      <c r="H53" s="573"/>
      <c r="I53" s="573"/>
      <c r="J53" s="1109" t="s">
        <v>629</v>
      </c>
      <c r="K53" s="573"/>
      <c r="L53" s="573"/>
      <c r="M53" s="573"/>
      <c r="N53" s="573"/>
      <c r="O53" s="573"/>
    </row>
    <row r="54" spans="1:15" ht="51" customHeight="1" x14ac:dyDescent="0.25">
      <c r="A54" s="32"/>
      <c r="B54" s="32"/>
      <c r="C54" s="32"/>
      <c r="D54" s="47">
        <v>1</v>
      </c>
      <c r="E54" s="1106" t="s">
        <v>1496</v>
      </c>
      <c r="F54" s="1107"/>
      <c r="G54" s="1107"/>
      <c r="H54" s="1107"/>
      <c r="I54" s="1107"/>
      <c r="J54" s="491">
        <v>1</v>
      </c>
      <c r="K54" s="1106" t="s">
        <v>1319</v>
      </c>
      <c r="L54" s="1107"/>
      <c r="M54" s="1107"/>
      <c r="N54" s="1107"/>
      <c r="O54" s="1118"/>
    </row>
    <row r="55" spans="1:15" ht="37.5" customHeight="1" x14ac:dyDescent="0.25">
      <c r="A55" s="32"/>
      <c r="B55" s="32"/>
      <c r="C55" s="32"/>
      <c r="D55" s="47">
        <v>2</v>
      </c>
      <c r="E55" s="1106" t="s">
        <v>1402</v>
      </c>
      <c r="F55" s="1107"/>
      <c r="G55" s="1107"/>
      <c r="H55" s="1107"/>
      <c r="I55" s="1107"/>
      <c r="J55" s="491">
        <v>2</v>
      </c>
      <c r="K55" s="1117" t="s">
        <v>1121</v>
      </c>
      <c r="L55" s="1107"/>
      <c r="M55" s="1107"/>
      <c r="N55" s="1107"/>
      <c r="O55" s="1118"/>
    </row>
    <row r="56" spans="1:15" ht="29.25" customHeight="1" x14ac:dyDescent="0.25">
      <c r="A56" s="32"/>
      <c r="B56" s="32"/>
      <c r="C56" s="32"/>
      <c r="D56" s="47">
        <v>3</v>
      </c>
      <c r="E56" s="1106" t="s">
        <v>1135</v>
      </c>
      <c r="F56" s="1107"/>
      <c r="G56" s="1107"/>
      <c r="H56" s="1107"/>
      <c r="I56" s="1107"/>
      <c r="J56" s="491">
        <v>3</v>
      </c>
      <c r="K56" s="1135" t="s">
        <v>1500</v>
      </c>
      <c r="L56" s="1122"/>
      <c r="M56" s="1122"/>
      <c r="N56" s="1122"/>
      <c r="O56" s="1131"/>
    </row>
    <row r="57" spans="1:15" ht="27" customHeight="1" x14ac:dyDescent="0.25">
      <c r="A57" s="32"/>
      <c r="B57" s="32"/>
      <c r="C57" s="32"/>
      <c r="D57" s="47">
        <v>4</v>
      </c>
      <c r="E57" s="1106" t="s">
        <v>1401</v>
      </c>
      <c r="F57" s="1107"/>
      <c r="G57" s="1107"/>
      <c r="H57" s="1107"/>
      <c r="I57" s="1107"/>
      <c r="J57" s="491">
        <v>4</v>
      </c>
      <c r="K57" s="1106" t="s">
        <v>1399</v>
      </c>
      <c r="L57" s="1107"/>
      <c r="M57" s="1107"/>
      <c r="N57" s="1107"/>
      <c r="O57" s="1118"/>
    </row>
    <row r="58" spans="1:15" ht="27.75" customHeight="1" x14ac:dyDescent="0.25">
      <c r="A58" s="32"/>
      <c r="B58" s="32"/>
      <c r="C58" s="32"/>
      <c r="D58" s="47">
        <v>5</v>
      </c>
      <c r="E58" s="1106" t="s">
        <v>1400</v>
      </c>
      <c r="F58" s="1107"/>
      <c r="G58" s="1107"/>
      <c r="H58" s="1107"/>
      <c r="I58" s="1107"/>
      <c r="J58" s="491">
        <v>5</v>
      </c>
      <c r="K58" s="1106" t="s">
        <v>1398</v>
      </c>
      <c r="L58" s="1107"/>
      <c r="M58" s="1107"/>
      <c r="N58" s="1107"/>
      <c r="O58" s="1118"/>
    </row>
    <row r="59" spans="1:15" ht="52.5" customHeight="1" x14ac:dyDescent="0.25">
      <c r="A59" s="32"/>
      <c r="B59" s="32"/>
      <c r="C59" s="32"/>
      <c r="D59" s="47">
        <v>6</v>
      </c>
      <c r="E59" s="1106" t="s">
        <v>1403</v>
      </c>
      <c r="F59" s="1107"/>
      <c r="G59" s="1107"/>
      <c r="H59" s="1107"/>
      <c r="I59" s="1107"/>
      <c r="J59" s="491">
        <v>6</v>
      </c>
      <c r="K59" s="1106" t="s">
        <v>1396</v>
      </c>
      <c r="L59" s="1107"/>
      <c r="M59" s="1107"/>
      <c r="N59" s="1107"/>
      <c r="O59" s="1118"/>
    </row>
    <row r="60" spans="1:15" ht="12.75" customHeight="1" x14ac:dyDescent="0.25">
      <c r="A60" s="32"/>
      <c r="B60" s="32"/>
      <c r="C60" s="32"/>
      <c r="D60" s="47">
        <v>7</v>
      </c>
      <c r="E60" s="1106" t="s">
        <v>1497</v>
      </c>
      <c r="F60" s="1107"/>
      <c r="G60" s="1107"/>
      <c r="H60" s="1107"/>
      <c r="I60" s="1107"/>
      <c r="J60" s="491">
        <v>7</v>
      </c>
      <c r="K60" s="1106" t="s">
        <v>1397</v>
      </c>
      <c r="L60" s="1107"/>
      <c r="M60" s="1107"/>
      <c r="N60" s="1107"/>
      <c r="O60" s="1118"/>
    </row>
    <row r="61" spans="1:15" ht="37.5" customHeight="1" x14ac:dyDescent="0.25">
      <c r="A61" s="32"/>
      <c r="B61" s="32"/>
      <c r="C61" s="32"/>
      <c r="D61" s="47">
        <v>8</v>
      </c>
      <c r="E61" s="1106" t="s">
        <v>1404</v>
      </c>
      <c r="F61" s="1107"/>
      <c r="G61" s="1107"/>
      <c r="H61" s="1107"/>
      <c r="I61" s="1107"/>
      <c r="J61" s="491"/>
      <c r="K61" s="1106"/>
      <c r="L61" s="1107"/>
      <c r="M61" s="1107"/>
      <c r="N61" s="1107"/>
      <c r="O61" s="1118"/>
    </row>
    <row r="62" spans="1:15" ht="12.75" customHeight="1" x14ac:dyDescent="0.25">
      <c r="A62" s="32"/>
      <c r="B62" s="32"/>
      <c r="C62" s="32"/>
      <c r="D62" s="1119" t="s">
        <v>635</v>
      </c>
      <c r="E62" s="573"/>
      <c r="F62" s="573"/>
      <c r="G62" s="573"/>
      <c r="H62" s="573"/>
      <c r="I62" s="573"/>
      <c r="J62" s="573"/>
      <c r="K62" s="573"/>
      <c r="L62" s="573"/>
      <c r="M62" s="573"/>
      <c r="N62" s="573"/>
      <c r="O62" s="573"/>
    </row>
    <row r="63" spans="1:15" ht="25.5" customHeight="1" x14ac:dyDescent="0.25">
      <c r="A63" s="32"/>
      <c r="B63" s="32"/>
      <c r="C63" s="32"/>
      <c r="D63" s="231"/>
      <c r="E63" s="1128"/>
      <c r="F63" s="760"/>
      <c r="G63" s="760"/>
      <c r="H63" s="760"/>
      <c r="I63" s="761"/>
      <c r="J63" s="232"/>
      <c r="K63" s="1116"/>
      <c r="L63" s="760"/>
      <c r="M63" s="760"/>
      <c r="N63" s="760"/>
      <c r="O63" s="761"/>
    </row>
    <row r="64" spans="1:15" ht="12.75" customHeight="1" x14ac:dyDescent="0.25">
      <c r="A64" s="32"/>
      <c r="B64" s="32"/>
      <c r="C64" s="32"/>
      <c r="D64" s="1119" t="s">
        <v>628</v>
      </c>
      <c r="E64" s="573"/>
      <c r="F64" s="573"/>
      <c r="G64" s="573"/>
      <c r="H64" s="573"/>
      <c r="I64" s="573"/>
      <c r="J64" s="1119" t="s">
        <v>629</v>
      </c>
      <c r="K64" s="573"/>
      <c r="L64" s="573"/>
      <c r="M64" s="573"/>
      <c r="N64" s="573"/>
      <c r="O64" s="573"/>
    </row>
    <row r="65" spans="1:15" ht="24.75" customHeight="1" x14ac:dyDescent="0.25">
      <c r="A65" s="32"/>
      <c r="B65" s="32"/>
      <c r="C65" s="32"/>
      <c r="D65" s="47">
        <v>1</v>
      </c>
      <c r="E65" s="1106" t="s">
        <v>1123</v>
      </c>
      <c r="F65" s="1107"/>
      <c r="G65" s="1107"/>
      <c r="H65" s="1107"/>
      <c r="I65" s="1107"/>
      <c r="J65" s="491">
        <v>1</v>
      </c>
      <c r="K65" s="1106" t="s">
        <v>1355</v>
      </c>
      <c r="L65" s="1107"/>
      <c r="M65" s="1107"/>
      <c r="N65" s="1107"/>
      <c r="O65" s="1118"/>
    </row>
    <row r="66" spans="1:15" ht="15.75" customHeight="1" x14ac:dyDescent="0.25">
      <c r="A66" s="32"/>
      <c r="B66" s="32"/>
      <c r="C66" s="32"/>
      <c r="D66" s="47">
        <v>2</v>
      </c>
      <c r="E66" s="1106" t="s">
        <v>1134</v>
      </c>
      <c r="F66" s="1107"/>
      <c r="G66" s="1107"/>
      <c r="H66" s="1107"/>
      <c r="I66" s="1107"/>
      <c r="J66" s="491">
        <v>2</v>
      </c>
      <c r="K66" s="1106" t="s">
        <v>1124</v>
      </c>
      <c r="L66" s="1107"/>
      <c r="M66" s="1107"/>
      <c r="N66" s="1107"/>
      <c r="O66" s="1118"/>
    </row>
    <row r="67" spans="1:15" ht="26.25" customHeight="1" x14ac:dyDescent="0.25">
      <c r="A67" s="32"/>
      <c r="B67" s="32"/>
      <c r="C67" s="32"/>
      <c r="D67" s="47"/>
      <c r="E67" s="1106"/>
      <c r="F67" s="1107"/>
      <c r="G67" s="1107"/>
      <c r="H67" s="1107"/>
      <c r="I67" s="1107"/>
      <c r="J67" s="491">
        <v>3</v>
      </c>
      <c r="K67" s="1106" t="s">
        <v>636</v>
      </c>
      <c r="L67" s="1107"/>
      <c r="M67" s="1107"/>
      <c r="N67" s="1107"/>
      <c r="O67" s="1118"/>
    </row>
    <row r="68" spans="1:15" ht="29.25" customHeight="1" x14ac:dyDescent="0.25">
      <c r="A68" s="32"/>
      <c r="B68" s="32"/>
      <c r="C68" s="32"/>
      <c r="D68" s="47"/>
      <c r="E68" s="1106"/>
      <c r="F68" s="1107"/>
      <c r="G68" s="1107"/>
      <c r="H68" s="1107"/>
      <c r="I68" s="1107"/>
      <c r="J68" s="491">
        <v>4</v>
      </c>
      <c r="K68" s="1106" t="s">
        <v>1125</v>
      </c>
      <c r="L68" s="1107"/>
      <c r="M68" s="1107"/>
      <c r="N68" s="1107"/>
      <c r="O68" s="1118"/>
    </row>
    <row r="69" spans="1:15" ht="23.25" customHeight="1" x14ac:dyDescent="0.25">
      <c r="A69" s="32"/>
      <c r="B69" s="32"/>
      <c r="C69" s="32"/>
      <c r="D69" s="1109" t="s">
        <v>637</v>
      </c>
      <c r="E69" s="573"/>
      <c r="F69" s="573"/>
      <c r="G69" s="573"/>
      <c r="H69" s="573"/>
      <c r="I69" s="573"/>
      <c r="J69" s="573"/>
      <c r="K69" s="573"/>
      <c r="L69" s="573"/>
      <c r="M69" s="573"/>
      <c r="N69" s="573"/>
      <c r="O69" s="573"/>
    </row>
    <row r="70" spans="1:15" ht="16.5" customHeight="1" x14ac:dyDescent="0.25">
      <c r="A70" s="32"/>
      <c r="B70" s="32"/>
      <c r="C70" s="32"/>
      <c r="D70" s="231"/>
      <c r="E70" s="1128"/>
      <c r="F70" s="760"/>
      <c r="G70" s="760"/>
      <c r="H70" s="760"/>
      <c r="I70" s="761"/>
      <c r="J70" s="232"/>
      <c r="K70" s="1116"/>
      <c r="L70" s="760"/>
      <c r="M70" s="760"/>
      <c r="N70" s="760"/>
      <c r="O70" s="761"/>
    </row>
    <row r="71" spans="1:15" ht="15.75" customHeight="1" x14ac:dyDescent="0.25">
      <c r="A71" s="32"/>
      <c r="B71" s="32"/>
      <c r="C71" s="32"/>
      <c r="D71" s="1119" t="s">
        <v>628</v>
      </c>
      <c r="E71" s="573"/>
      <c r="F71" s="573"/>
      <c r="G71" s="573"/>
      <c r="H71" s="573"/>
      <c r="I71" s="573"/>
      <c r="J71" s="1119" t="s">
        <v>629</v>
      </c>
      <c r="K71" s="573"/>
      <c r="L71" s="573"/>
      <c r="M71" s="573"/>
      <c r="N71" s="573"/>
      <c r="O71" s="573"/>
    </row>
    <row r="72" spans="1:15" ht="24.75" customHeight="1" x14ac:dyDescent="0.25">
      <c r="A72" s="32"/>
      <c r="B72" s="32"/>
      <c r="C72" s="32"/>
      <c r="D72" s="47">
        <v>1</v>
      </c>
      <c r="E72" s="1106" t="s">
        <v>1126</v>
      </c>
      <c r="F72" s="1107"/>
      <c r="G72" s="1107"/>
      <c r="H72" s="1107"/>
      <c r="I72" s="1107"/>
      <c r="J72" s="491">
        <v>1</v>
      </c>
      <c r="K72" s="1106" t="s">
        <v>1127</v>
      </c>
      <c r="L72" s="1107"/>
      <c r="M72" s="1107"/>
      <c r="N72" s="1107"/>
      <c r="O72" s="1118"/>
    </row>
    <row r="73" spans="1:15" ht="28.5" customHeight="1" x14ac:dyDescent="0.25">
      <c r="A73" s="32"/>
      <c r="B73" s="32"/>
      <c r="C73" s="32"/>
      <c r="D73" s="47">
        <v>2</v>
      </c>
      <c r="E73" s="1106" t="s">
        <v>1323</v>
      </c>
      <c r="F73" s="1107"/>
      <c r="G73" s="1107"/>
      <c r="H73" s="1107"/>
      <c r="I73" s="1107"/>
      <c r="J73" s="491">
        <v>2</v>
      </c>
      <c r="K73" s="1106" t="s">
        <v>1128</v>
      </c>
      <c r="L73" s="1107"/>
      <c r="M73" s="1107"/>
      <c r="N73" s="1107"/>
      <c r="O73" s="1118"/>
    </row>
    <row r="74" spans="1:15" ht="19.5" customHeight="1" x14ac:dyDescent="0.25">
      <c r="A74" s="32"/>
      <c r="B74" s="32"/>
      <c r="C74" s="32"/>
      <c r="D74" s="47">
        <v>3</v>
      </c>
      <c r="E74" s="1106" t="s">
        <v>1132</v>
      </c>
      <c r="F74" s="1107"/>
      <c r="G74" s="1107"/>
      <c r="H74" s="1107"/>
      <c r="I74" s="1107"/>
      <c r="J74" s="491">
        <v>3</v>
      </c>
      <c r="K74" s="1106" t="s">
        <v>1326</v>
      </c>
      <c r="L74" s="1107"/>
      <c r="M74" s="1107"/>
      <c r="N74" s="1107"/>
      <c r="O74" s="1118"/>
    </row>
    <row r="75" spans="1:15" ht="15.75" customHeight="1" x14ac:dyDescent="0.25">
      <c r="A75" s="32"/>
      <c r="B75" s="32"/>
      <c r="C75" s="32"/>
      <c r="D75" s="47">
        <v>4</v>
      </c>
      <c r="E75" s="1106" t="s">
        <v>1133</v>
      </c>
      <c r="F75" s="1107"/>
      <c r="G75" s="1107"/>
      <c r="H75" s="1107"/>
      <c r="I75" s="1107"/>
      <c r="J75" s="491">
        <v>4</v>
      </c>
      <c r="K75" s="1106" t="s">
        <v>1129</v>
      </c>
      <c r="L75" s="1107"/>
      <c r="M75" s="1107"/>
      <c r="N75" s="1107"/>
      <c r="O75" s="1118"/>
    </row>
    <row r="76" spans="1:15" ht="29.25" customHeight="1" x14ac:dyDescent="0.25">
      <c r="A76" s="32"/>
      <c r="B76" s="32"/>
      <c r="C76" s="32"/>
      <c r="D76" s="47">
        <v>5</v>
      </c>
      <c r="E76" s="1106" t="s">
        <v>1325</v>
      </c>
      <c r="F76" s="1107"/>
      <c r="G76" s="1107"/>
      <c r="H76" s="1107"/>
      <c r="I76" s="1107"/>
      <c r="J76" s="491">
        <v>5</v>
      </c>
      <c r="K76" s="1106" t="s">
        <v>1130</v>
      </c>
      <c r="L76" s="1107"/>
      <c r="M76" s="1107"/>
      <c r="N76" s="1107"/>
      <c r="O76" s="1118"/>
    </row>
    <row r="77" spans="1:15" ht="29.25" customHeight="1" x14ac:dyDescent="0.25">
      <c r="A77" s="32"/>
      <c r="B77" s="32"/>
      <c r="C77" s="32"/>
      <c r="D77" s="47">
        <v>6</v>
      </c>
      <c r="E77" s="1106" t="s">
        <v>1324</v>
      </c>
      <c r="F77" s="1107"/>
      <c r="G77" s="1107"/>
      <c r="H77" s="1107"/>
      <c r="I77" s="1107"/>
      <c r="J77" s="491">
        <v>6</v>
      </c>
      <c r="K77" s="1106" t="s">
        <v>1339</v>
      </c>
      <c r="L77" s="1107"/>
      <c r="M77" s="1107"/>
      <c r="N77" s="1107"/>
      <c r="O77" s="1118"/>
    </row>
    <row r="78" spans="1:15" ht="27" customHeight="1" x14ac:dyDescent="0.25">
      <c r="A78" s="32"/>
      <c r="B78" s="32"/>
      <c r="C78" s="32"/>
      <c r="D78" s="47"/>
      <c r="E78" s="1106"/>
      <c r="F78" s="1107"/>
      <c r="G78" s="1107"/>
      <c r="H78" s="1107"/>
      <c r="I78" s="1107"/>
      <c r="J78" s="491">
        <v>7</v>
      </c>
      <c r="K78" s="1106" t="s">
        <v>1131</v>
      </c>
      <c r="L78" s="1107"/>
      <c r="M78" s="1107"/>
      <c r="N78" s="1107"/>
      <c r="O78" s="1118"/>
    </row>
    <row r="79" spans="1:15" ht="30" customHeight="1" x14ac:dyDescent="0.25">
      <c r="A79" s="32"/>
      <c r="B79" s="32"/>
      <c r="C79" s="32"/>
      <c r="D79" s="47"/>
      <c r="E79" s="1106"/>
      <c r="F79" s="1107"/>
      <c r="G79" s="1107"/>
      <c r="H79" s="1107"/>
      <c r="I79" s="1107"/>
      <c r="J79" s="491">
        <v>8</v>
      </c>
      <c r="K79" s="1106" t="s">
        <v>1327</v>
      </c>
      <c r="L79" s="1107"/>
      <c r="M79" s="1107"/>
      <c r="N79" s="1107"/>
      <c r="O79" s="1118"/>
    </row>
    <row r="80" spans="1:15" ht="24.75" customHeight="1" x14ac:dyDescent="0.25">
      <c r="A80" s="32"/>
      <c r="B80" s="32"/>
      <c r="C80" s="32"/>
      <c r="D80" s="47"/>
      <c r="E80" s="1106"/>
      <c r="F80" s="1107"/>
      <c r="G80" s="1107"/>
      <c r="H80" s="1107"/>
      <c r="I80" s="1107"/>
      <c r="J80" s="491">
        <v>9</v>
      </c>
      <c r="K80" s="1106" t="s">
        <v>1328</v>
      </c>
      <c r="L80" s="1107"/>
      <c r="M80" s="1107"/>
      <c r="N80" s="1107"/>
      <c r="O80" s="1118"/>
    </row>
    <row r="81" spans="1:15" ht="12.75" customHeight="1" x14ac:dyDescent="0.25">
      <c r="A81" s="32"/>
      <c r="B81" s="32"/>
      <c r="C81" s="32"/>
      <c r="D81" s="47"/>
      <c r="E81" s="1106"/>
      <c r="F81" s="1107"/>
      <c r="G81" s="1107"/>
      <c r="H81" s="1107"/>
      <c r="I81" s="1107"/>
      <c r="J81" s="491"/>
      <c r="K81" s="1106"/>
      <c r="L81" s="1107"/>
      <c r="M81" s="1107"/>
      <c r="N81" s="1107"/>
      <c r="O81" s="1118"/>
    </row>
    <row r="82" spans="1:15" ht="22.5" customHeight="1" x14ac:dyDescent="0.25">
      <c r="A82" s="32"/>
      <c r="B82" s="32"/>
      <c r="C82" s="32"/>
      <c r="D82" s="1119" t="s">
        <v>641</v>
      </c>
      <c r="E82" s="573"/>
      <c r="F82" s="573"/>
      <c r="G82" s="573"/>
      <c r="H82" s="573"/>
      <c r="I82" s="573"/>
      <c r="J82" s="573"/>
      <c r="K82" s="573"/>
      <c r="L82" s="573"/>
      <c r="M82" s="573"/>
      <c r="N82" s="573"/>
      <c r="O82" s="573"/>
    </row>
    <row r="83" spans="1:15" ht="12.75" customHeight="1" x14ac:dyDescent="0.25">
      <c r="A83" s="32"/>
      <c r="B83" s="32"/>
      <c r="C83" s="32"/>
      <c r="D83" s="231"/>
      <c r="E83" s="1128"/>
      <c r="F83" s="760"/>
      <c r="G83" s="760"/>
      <c r="H83" s="760"/>
      <c r="I83" s="761"/>
      <c r="J83" s="232"/>
      <c r="K83" s="1116"/>
      <c r="L83" s="760"/>
      <c r="M83" s="760"/>
      <c r="N83" s="760"/>
      <c r="O83" s="761"/>
    </row>
    <row r="84" spans="1:15" ht="12.75" customHeight="1" x14ac:dyDescent="0.25">
      <c r="A84" s="32"/>
      <c r="B84" s="32"/>
      <c r="C84" s="32"/>
      <c r="D84" s="1119" t="s">
        <v>628</v>
      </c>
      <c r="E84" s="573"/>
      <c r="F84" s="573"/>
      <c r="G84" s="573"/>
      <c r="H84" s="573"/>
      <c r="I84" s="573"/>
      <c r="J84" s="1119" t="s">
        <v>629</v>
      </c>
      <c r="K84" s="573"/>
      <c r="L84" s="573"/>
      <c r="M84" s="573"/>
      <c r="N84" s="573"/>
      <c r="O84" s="573"/>
    </row>
    <row r="85" spans="1:15" ht="39.75" customHeight="1" x14ac:dyDescent="0.25">
      <c r="A85" s="32"/>
      <c r="B85" s="32"/>
      <c r="C85" s="32"/>
      <c r="D85" s="47">
        <v>1</v>
      </c>
      <c r="E85" s="1106" t="s">
        <v>1340</v>
      </c>
      <c r="F85" s="1107"/>
      <c r="G85" s="1107"/>
      <c r="H85" s="1107"/>
      <c r="I85" s="1107"/>
      <c r="J85" s="491">
        <v>1</v>
      </c>
      <c r="K85" s="1106" t="s">
        <v>1357</v>
      </c>
      <c r="L85" s="1107"/>
      <c r="M85" s="1107"/>
      <c r="N85" s="1107"/>
      <c r="O85" s="1118"/>
    </row>
    <row r="86" spans="1:15" ht="41.25" customHeight="1" x14ac:dyDescent="0.25">
      <c r="A86" s="32"/>
      <c r="B86" s="32"/>
      <c r="C86" s="32"/>
      <c r="D86" s="47">
        <v>2</v>
      </c>
      <c r="E86" s="1106" t="s">
        <v>1342</v>
      </c>
      <c r="F86" s="1107"/>
      <c r="G86" s="1107"/>
      <c r="H86" s="1107"/>
      <c r="I86" s="1107"/>
      <c r="J86" s="491">
        <v>2</v>
      </c>
      <c r="K86" s="1106" t="s">
        <v>1346</v>
      </c>
      <c r="L86" s="1107"/>
      <c r="M86" s="1107"/>
      <c r="N86" s="1107"/>
      <c r="O86" s="1118"/>
    </row>
    <row r="87" spans="1:15" ht="27" customHeight="1" x14ac:dyDescent="0.25">
      <c r="A87" s="32"/>
      <c r="B87" s="32"/>
      <c r="C87" s="32"/>
      <c r="D87" s="47">
        <v>3</v>
      </c>
      <c r="E87" s="1106" t="s">
        <v>1341</v>
      </c>
      <c r="F87" s="1107"/>
      <c r="G87" s="1107"/>
      <c r="H87" s="1107"/>
      <c r="I87" s="1107"/>
      <c r="J87" s="491">
        <v>3</v>
      </c>
      <c r="K87" s="1106" t="s">
        <v>1345</v>
      </c>
      <c r="L87" s="1107"/>
      <c r="M87" s="1107"/>
      <c r="N87" s="1107"/>
      <c r="O87" s="1118"/>
    </row>
    <row r="88" spans="1:15" ht="27" customHeight="1" x14ac:dyDescent="0.25">
      <c r="A88" s="32"/>
      <c r="B88" s="32"/>
      <c r="C88" s="32"/>
      <c r="D88" s="47">
        <v>4</v>
      </c>
      <c r="E88" s="1106" t="s">
        <v>1343</v>
      </c>
      <c r="F88" s="1107"/>
      <c r="G88" s="1107"/>
      <c r="H88" s="1107"/>
      <c r="I88" s="1107"/>
      <c r="J88" s="491">
        <v>4</v>
      </c>
      <c r="K88" s="1106" t="s">
        <v>1347</v>
      </c>
      <c r="L88" s="1107"/>
      <c r="M88" s="1107"/>
      <c r="N88" s="1107"/>
      <c r="O88" s="1118"/>
    </row>
    <row r="89" spans="1:15" ht="38.25" customHeight="1" x14ac:dyDescent="0.25">
      <c r="A89" s="32"/>
      <c r="B89" s="32"/>
      <c r="C89" s="32"/>
      <c r="D89" s="47">
        <v>5</v>
      </c>
      <c r="E89" s="1106" t="s">
        <v>1344</v>
      </c>
      <c r="F89" s="1107"/>
      <c r="G89" s="1107"/>
      <c r="H89" s="1107"/>
      <c r="I89" s="1107"/>
      <c r="J89" s="491">
        <v>5</v>
      </c>
      <c r="K89" s="1117" t="s">
        <v>1348</v>
      </c>
      <c r="L89" s="1107"/>
      <c r="M89" s="1107"/>
      <c r="N89" s="1107"/>
      <c r="O89" s="1118"/>
    </row>
    <row r="90" spans="1:15" ht="12.75" customHeight="1" x14ac:dyDescent="0.25">
      <c r="A90" s="32"/>
      <c r="B90" s="32"/>
      <c r="C90" s="32"/>
      <c r="D90" s="47"/>
      <c r="E90" s="1106"/>
      <c r="F90" s="1107"/>
      <c r="G90" s="1107"/>
      <c r="H90" s="1107"/>
      <c r="I90" s="1107"/>
      <c r="J90" s="491">
        <v>6</v>
      </c>
      <c r="K90" s="1117" t="s">
        <v>1349</v>
      </c>
      <c r="L90" s="1107"/>
      <c r="M90" s="1107"/>
      <c r="N90" s="1107"/>
      <c r="O90" s="1118"/>
    </row>
    <row r="91" spans="1:15" ht="21.75" customHeight="1" x14ac:dyDescent="0.25">
      <c r="A91" s="32"/>
      <c r="B91" s="32"/>
      <c r="C91" s="32"/>
      <c r="D91" s="47"/>
      <c r="E91" s="1106"/>
      <c r="F91" s="1107"/>
      <c r="G91" s="1107"/>
      <c r="H91" s="1107"/>
      <c r="I91" s="1107"/>
      <c r="J91" s="491">
        <v>7</v>
      </c>
      <c r="K91" s="1117" t="s">
        <v>1350</v>
      </c>
      <c r="L91" s="1107"/>
      <c r="M91" s="1107"/>
      <c r="N91" s="1107"/>
      <c r="O91" s="1118"/>
    </row>
    <row r="92" spans="1:15" ht="17.25" customHeight="1" x14ac:dyDescent="0.25">
      <c r="A92" s="32"/>
      <c r="B92" s="32"/>
      <c r="C92" s="32"/>
      <c r="D92" s="1119" t="s">
        <v>642</v>
      </c>
      <c r="E92" s="573"/>
      <c r="F92" s="573"/>
      <c r="G92" s="573"/>
      <c r="H92" s="573"/>
      <c r="I92" s="573"/>
      <c r="J92" s="573"/>
      <c r="K92" s="573"/>
      <c r="L92" s="573"/>
      <c r="M92" s="573"/>
      <c r="N92" s="573"/>
      <c r="O92" s="573"/>
    </row>
    <row r="93" spans="1:15" ht="12.75" customHeight="1" x14ac:dyDescent="0.25">
      <c r="A93" s="32"/>
      <c r="B93" s="32"/>
      <c r="C93" s="32"/>
      <c r="D93" s="231"/>
      <c r="E93" s="1128"/>
      <c r="F93" s="760"/>
      <c r="G93" s="760"/>
      <c r="H93" s="760"/>
      <c r="I93" s="761"/>
      <c r="J93" s="232"/>
      <c r="K93" s="1116"/>
      <c r="L93" s="760"/>
      <c r="M93" s="760"/>
      <c r="N93" s="760"/>
      <c r="O93" s="761"/>
    </row>
    <row r="94" spans="1:15" ht="12.75" customHeight="1" x14ac:dyDescent="0.25">
      <c r="A94" s="32"/>
      <c r="B94" s="32"/>
      <c r="C94" s="32"/>
      <c r="D94" s="1119" t="s">
        <v>628</v>
      </c>
      <c r="E94" s="573"/>
      <c r="F94" s="573"/>
      <c r="G94" s="573"/>
      <c r="H94" s="573"/>
      <c r="I94" s="573"/>
      <c r="J94" s="1119" t="s">
        <v>629</v>
      </c>
      <c r="K94" s="573"/>
      <c r="L94" s="573"/>
      <c r="M94" s="573"/>
      <c r="N94" s="573"/>
      <c r="O94" s="573"/>
    </row>
    <row r="95" spans="1:15" ht="30.75" customHeight="1" x14ac:dyDescent="0.25">
      <c r="A95" s="32"/>
      <c r="B95" s="32"/>
      <c r="C95" s="32"/>
      <c r="D95" s="47">
        <v>1</v>
      </c>
      <c r="E95" s="1106" t="s">
        <v>1351</v>
      </c>
      <c r="F95" s="1107"/>
      <c r="G95" s="1107"/>
      <c r="H95" s="1107"/>
      <c r="I95" s="1107"/>
      <c r="J95" s="491">
        <v>1</v>
      </c>
      <c r="K95" s="1106" t="s">
        <v>1358</v>
      </c>
      <c r="L95" s="1107"/>
      <c r="M95" s="1107"/>
      <c r="N95" s="1107"/>
      <c r="O95" s="1118"/>
    </row>
    <row r="96" spans="1:15" ht="28.5" customHeight="1" x14ac:dyDescent="0.25">
      <c r="A96" s="32"/>
      <c r="B96" s="32"/>
      <c r="C96" s="32"/>
      <c r="D96" s="47">
        <v>2</v>
      </c>
      <c r="E96" s="1106" t="s">
        <v>1352</v>
      </c>
      <c r="F96" s="1107"/>
      <c r="G96" s="1107"/>
      <c r="H96" s="1107"/>
      <c r="I96" s="1107"/>
      <c r="J96" s="491">
        <v>2</v>
      </c>
      <c r="K96" s="1106" t="s">
        <v>1359</v>
      </c>
      <c r="L96" s="1107"/>
      <c r="M96" s="1107"/>
      <c r="N96" s="1107"/>
      <c r="O96" s="1118"/>
    </row>
    <row r="97" spans="1:15" ht="26.25" customHeight="1" x14ac:dyDescent="0.25">
      <c r="A97" s="32"/>
      <c r="B97" s="32"/>
      <c r="C97" s="32"/>
      <c r="D97" s="47">
        <v>3</v>
      </c>
      <c r="E97" s="1106" t="s">
        <v>1353</v>
      </c>
      <c r="F97" s="1107"/>
      <c r="G97" s="1107"/>
      <c r="H97" s="1107"/>
      <c r="I97" s="1107"/>
      <c r="J97" s="491">
        <v>3</v>
      </c>
      <c r="K97" s="1106" t="s">
        <v>1360</v>
      </c>
      <c r="L97" s="1107"/>
      <c r="M97" s="1107"/>
      <c r="N97" s="1107"/>
      <c r="O97" s="1118"/>
    </row>
    <row r="98" spans="1:15" ht="24.75" customHeight="1" x14ac:dyDescent="0.25">
      <c r="A98" s="32"/>
      <c r="B98" s="32"/>
      <c r="C98" s="32"/>
      <c r="D98" s="47">
        <v>4</v>
      </c>
      <c r="E98" s="1106" t="s">
        <v>1354</v>
      </c>
      <c r="F98" s="1107"/>
      <c r="G98" s="1107"/>
      <c r="H98" s="1107"/>
      <c r="I98" s="1107"/>
      <c r="J98" s="491"/>
      <c r="K98" s="1106"/>
      <c r="L98" s="1107"/>
      <c r="M98" s="1107"/>
      <c r="N98" s="1107"/>
      <c r="O98" s="1118"/>
    </row>
    <row r="99" spans="1:15" ht="12.75" customHeight="1" x14ac:dyDescent="0.25">
      <c r="A99" s="32"/>
      <c r="B99" s="32"/>
      <c r="C99" s="32"/>
      <c r="D99" s="47"/>
      <c r="E99" s="1106"/>
      <c r="F99" s="1107"/>
      <c r="G99" s="1107"/>
      <c r="H99" s="1107"/>
      <c r="I99" s="1107"/>
      <c r="J99" s="491"/>
      <c r="K99" s="1106"/>
      <c r="L99" s="1107"/>
      <c r="M99" s="1107"/>
      <c r="N99" s="1107"/>
      <c r="O99" s="1118"/>
    </row>
    <row r="100" spans="1:15" ht="12.75" customHeight="1" x14ac:dyDescent="0.25">
      <c r="A100" s="32"/>
      <c r="B100" s="32"/>
      <c r="C100" s="32"/>
      <c r="D100" s="1119" t="s">
        <v>643</v>
      </c>
      <c r="E100" s="573"/>
      <c r="F100" s="573"/>
      <c r="G100" s="573"/>
      <c r="H100" s="573"/>
      <c r="I100" s="573"/>
      <c r="J100" s="573"/>
      <c r="K100" s="573"/>
      <c r="L100" s="573"/>
      <c r="M100" s="573"/>
      <c r="N100" s="573"/>
      <c r="O100" s="573"/>
    </row>
    <row r="101" spans="1:15" ht="12.75" customHeight="1" x14ac:dyDescent="0.25">
      <c r="A101" s="32"/>
      <c r="B101" s="32"/>
      <c r="C101" s="32"/>
      <c r="D101" s="231"/>
      <c r="E101" s="1128"/>
      <c r="F101" s="760"/>
      <c r="G101" s="760"/>
      <c r="H101" s="760"/>
      <c r="I101" s="761"/>
      <c r="J101" s="232"/>
      <c r="K101" s="1116"/>
      <c r="L101" s="760"/>
      <c r="M101" s="760"/>
      <c r="N101" s="760"/>
      <c r="O101" s="761"/>
    </row>
    <row r="102" spans="1:15" ht="12.75" customHeight="1" x14ac:dyDescent="0.25">
      <c r="A102" s="32"/>
      <c r="B102" s="32"/>
      <c r="C102" s="32"/>
      <c r="D102" s="1119" t="s">
        <v>628</v>
      </c>
      <c r="E102" s="573"/>
      <c r="F102" s="573"/>
      <c r="G102" s="573"/>
      <c r="H102" s="573"/>
      <c r="I102" s="573"/>
      <c r="J102" s="1119" t="s">
        <v>629</v>
      </c>
      <c r="K102" s="573"/>
      <c r="L102" s="573"/>
      <c r="M102" s="573"/>
      <c r="N102" s="573"/>
      <c r="O102" s="573"/>
    </row>
    <row r="103" spans="1:15" ht="28.5" customHeight="1" x14ac:dyDescent="0.25">
      <c r="A103" s="32"/>
      <c r="B103" s="32"/>
      <c r="C103" s="32"/>
      <c r="D103" s="47">
        <v>1</v>
      </c>
      <c r="E103" s="1106" t="s">
        <v>1329</v>
      </c>
      <c r="F103" s="1107"/>
      <c r="G103" s="1107"/>
      <c r="H103" s="1107"/>
      <c r="I103" s="1107"/>
      <c r="J103" s="491">
        <v>1</v>
      </c>
      <c r="K103" s="1106" t="s">
        <v>1395</v>
      </c>
      <c r="L103" s="1107"/>
      <c r="M103" s="1107"/>
      <c r="N103" s="1107"/>
      <c r="O103" s="1118"/>
    </row>
    <row r="104" spans="1:15" ht="27" customHeight="1" x14ac:dyDescent="0.25">
      <c r="A104" s="32"/>
      <c r="B104" s="32"/>
      <c r="C104" s="32"/>
      <c r="D104" s="47">
        <v>2</v>
      </c>
      <c r="E104" s="1106" t="s">
        <v>1394</v>
      </c>
      <c r="F104" s="1107"/>
      <c r="G104" s="1107"/>
      <c r="H104" s="1107"/>
      <c r="I104" s="1107"/>
      <c r="J104" s="491">
        <v>2</v>
      </c>
      <c r="K104" s="1106" t="s">
        <v>1393</v>
      </c>
      <c r="L104" s="1107"/>
      <c r="M104" s="1107"/>
      <c r="N104" s="1107"/>
      <c r="O104" s="1118"/>
    </row>
    <row r="105" spans="1:15" ht="26.25" customHeight="1" x14ac:dyDescent="0.25">
      <c r="A105" s="32"/>
      <c r="B105" s="32"/>
      <c r="C105" s="32"/>
      <c r="D105" s="47"/>
      <c r="E105" s="1106"/>
      <c r="F105" s="1106"/>
      <c r="G105" s="1106"/>
      <c r="H105" s="1106"/>
      <c r="I105" s="1106"/>
      <c r="J105" s="491">
        <v>3</v>
      </c>
      <c r="K105" s="1129" t="s">
        <v>1356</v>
      </c>
      <c r="L105" s="1129"/>
      <c r="M105" s="1129"/>
      <c r="N105" s="1129"/>
      <c r="O105" s="1130"/>
    </row>
    <row r="106" spans="1:15" ht="12.75" customHeight="1" x14ac:dyDescent="0.25">
      <c r="A106" s="32"/>
      <c r="B106" s="32"/>
      <c r="C106" s="32"/>
      <c r="D106" s="47"/>
      <c r="E106" s="1106"/>
      <c r="F106" s="1107"/>
      <c r="G106" s="1107"/>
      <c r="H106" s="1107"/>
      <c r="I106" s="1107"/>
      <c r="J106" s="491"/>
      <c r="K106" s="1106"/>
      <c r="L106" s="1107"/>
      <c r="M106" s="1107"/>
      <c r="N106" s="1107"/>
      <c r="O106" s="1118"/>
    </row>
    <row r="107" spans="1:15" ht="19.5" customHeight="1" x14ac:dyDescent="0.25">
      <c r="A107" s="32"/>
      <c r="B107" s="32"/>
      <c r="C107" s="32"/>
      <c r="D107" s="1119" t="s">
        <v>644</v>
      </c>
      <c r="E107" s="573"/>
      <c r="F107" s="573"/>
      <c r="G107" s="573"/>
      <c r="H107" s="573"/>
      <c r="I107" s="573"/>
      <c r="J107" s="573"/>
      <c r="K107" s="573"/>
      <c r="L107" s="573"/>
      <c r="M107" s="573"/>
      <c r="N107" s="573"/>
      <c r="O107" s="573"/>
    </row>
    <row r="108" spans="1:15" ht="12.75" customHeight="1" x14ac:dyDescent="0.25">
      <c r="A108" s="32"/>
      <c r="B108" s="32"/>
      <c r="C108" s="32"/>
      <c r="D108" s="231"/>
      <c r="E108" s="1128"/>
      <c r="F108" s="760"/>
      <c r="G108" s="760"/>
      <c r="H108" s="760"/>
      <c r="I108" s="761"/>
      <c r="J108" s="232"/>
      <c r="K108" s="1116"/>
      <c r="L108" s="760"/>
      <c r="M108" s="760"/>
      <c r="N108" s="760"/>
      <c r="O108" s="761"/>
    </row>
    <row r="109" spans="1:15" ht="12.75" customHeight="1" x14ac:dyDescent="0.25">
      <c r="A109" s="32"/>
      <c r="B109" s="32"/>
      <c r="C109" s="32"/>
      <c r="D109" s="1119" t="s">
        <v>628</v>
      </c>
      <c r="E109" s="573"/>
      <c r="F109" s="573"/>
      <c r="G109" s="573"/>
      <c r="H109" s="573"/>
      <c r="I109" s="573"/>
      <c r="J109" s="1119" t="s">
        <v>629</v>
      </c>
      <c r="K109" s="573"/>
      <c r="L109" s="573"/>
      <c r="M109" s="573"/>
      <c r="N109" s="573"/>
      <c r="O109" s="573"/>
    </row>
    <row r="110" spans="1:15" ht="42" customHeight="1" x14ac:dyDescent="0.25">
      <c r="A110" s="32"/>
      <c r="B110" s="32"/>
      <c r="C110" s="32"/>
      <c r="D110" s="47">
        <v>1</v>
      </c>
      <c r="E110" s="1106" t="s">
        <v>1337</v>
      </c>
      <c r="F110" s="1107"/>
      <c r="G110" s="1107"/>
      <c r="H110" s="1107"/>
      <c r="I110" s="1107"/>
      <c r="J110" s="491">
        <v>1</v>
      </c>
      <c r="K110" s="1106" t="s">
        <v>1330</v>
      </c>
      <c r="L110" s="1107"/>
      <c r="M110" s="1107"/>
      <c r="N110" s="1107"/>
      <c r="O110" s="1118"/>
    </row>
    <row r="111" spans="1:15" ht="28.5" customHeight="1" x14ac:dyDescent="0.25">
      <c r="A111" s="32"/>
      <c r="B111" s="32"/>
      <c r="C111" s="32"/>
      <c r="D111" s="47">
        <v>2</v>
      </c>
      <c r="E111" s="1132" t="s">
        <v>1484</v>
      </c>
      <c r="F111" s="1133"/>
      <c r="G111" s="1133"/>
      <c r="H111" s="1133"/>
      <c r="I111" s="1133"/>
      <c r="J111" s="491">
        <v>2</v>
      </c>
      <c r="K111" s="1106" t="s">
        <v>1331</v>
      </c>
      <c r="L111" s="1107"/>
      <c r="M111" s="1107"/>
      <c r="N111" s="1107"/>
      <c r="O111" s="1118"/>
    </row>
    <row r="112" spans="1:15" ht="12.75" customHeight="1" x14ac:dyDescent="0.25">
      <c r="A112" s="32"/>
      <c r="B112" s="32"/>
      <c r="C112" s="32"/>
      <c r="D112" s="47">
        <v>3</v>
      </c>
      <c r="E112" s="1106" t="s">
        <v>1336</v>
      </c>
      <c r="F112" s="1107"/>
      <c r="G112" s="1107"/>
      <c r="H112" s="1107"/>
      <c r="I112" s="1107"/>
      <c r="J112" s="491">
        <v>3</v>
      </c>
      <c r="K112" s="1106" t="s">
        <v>1332</v>
      </c>
      <c r="L112" s="1107"/>
      <c r="M112" s="1107"/>
      <c r="N112" s="1107"/>
      <c r="O112" s="1118"/>
    </row>
    <row r="113" spans="1:15" ht="42" customHeight="1" x14ac:dyDescent="0.25">
      <c r="A113" s="32"/>
      <c r="B113" s="32"/>
      <c r="C113" s="32"/>
      <c r="D113" s="47"/>
      <c r="E113" s="1106"/>
      <c r="F113" s="1107"/>
      <c r="G113" s="1107"/>
      <c r="H113" s="1107"/>
      <c r="I113" s="1107"/>
      <c r="J113" s="491">
        <v>4</v>
      </c>
      <c r="K113" s="1106" t="s">
        <v>1333</v>
      </c>
      <c r="L113" s="1107"/>
      <c r="M113" s="1107"/>
      <c r="N113" s="1107"/>
      <c r="O113" s="1118"/>
    </row>
    <row r="114" spans="1:15" ht="26.25" customHeight="1" x14ac:dyDescent="0.25">
      <c r="A114" s="32"/>
      <c r="B114" s="32"/>
      <c r="C114" s="32"/>
      <c r="D114" s="47"/>
      <c r="E114" s="1106"/>
      <c r="F114" s="1107"/>
      <c r="G114" s="1107"/>
      <c r="H114" s="1107"/>
      <c r="I114" s="1107"/>
      <c r="J114" s="491">
        <v>5</v>
      </c>
      <c r="K114" s="1106" t="s">
        <v>1334</v>
      </c>
      <c r="L114" s="1107"/>
      <c r="M114" s="1107"/>
      <c r="N114" s="1107"/>
      <c r="O114" s="1118"/>
    </row>
    <row r="115" spans="1:15" ht="42" customHeight="1" x14ac:dyDescent="0.25">
      <c r="A115" s="32"/>
      <c r="B115" s="32"/>
      <c r="C115" s="32"/>
      <c r="D115" s="47"/>
      <c r="E115" s="1106"/>
      <c r="F115" s="1107"/>
      <c r="G115" s="1107"/>
      <c r="H115" s="1107"/>
      <c r="I115" s="1107"/>
      <c r="J115" s="491">
        <v>6</v>
      </c>
      <c r="K115" s="1106" t="s">
        <v>1335</v>
      </c>
      <c r="L115" s="1107"/>
      <c r="M115" s="1107"/>
      <c r="N115" s="1107"/>
      <c r="O115" s="1118"/>
    </row>
    <row r="116" spans="1:15" ht="26.25" customHeight="1" x14ac:dyDescent="0.25">
      <c r="A116" s="32"/>
      <c r="B116" s="32"/>
      <c r="C116" s="32"/>
      <c r="D116" s="47"/>
      <c r="E116" s="1106"/>
      <c r="F116" s="1107"/>
      <c r="G116" s="1107"/>
      <c r="H116" s="1107"/>
      <c r="I116" s="1107"/>
      <c r="J116" s="491">
        <v>7</v>
      </c>
      <c r="K116" s="1121" t="s">
        <v>1485</v>
      </c>
      <c r="L116" s="1122"/>
      <c r="M116" s="1122"/>
      <c r="N116" s="1122"/>
      <c r="O116" s="1131"/>
    </row>
    <row r="117" spans="1:15" ht="25.5" customHeight="1" x14ac:dyDescent="0.25">
      <c r="A117" s="32"/>
      <c r="B117" s="32"/>
      <c r="C117" s="32"/>
      <c r="D117" s="47"/>
      <c r="E117" s="1106"/>
      <c r="F117" s="1107"/>
      <c r="G117" s="1107"/>
      <c r="H117" s="1107"/>
      <c r="I117" s="1107"/>
      <c r="J117" s="491">
        <v>8</v>
      </c>
      <c r="K117" s="1106" t="s">
        <v>1338</v>
      </c>
      <c r="L117" s="1107"/>
      <c r="M117" s="1107"/>
      <c r="N117" s="1107"/>
      <c r="O117" s="1118"/>
    </row>
    <row r="118" spans="1:15" ht="12.75" customHeight="1" x14ac:dyDescent="0.25">
      <c r="A118" s="32"/>
      <c r="B118" s="32"/>
      <c r="C118" s="32"/>
      <c r="D118" s="47"/>
      <c r="E118" s="1106"/>
      <c r="F118" s="1107"/>
      <c r="G118" s="1107"/>
      <c r="H118" s="1107"/>
      <c r="I118" s="1107"/>
      <c r="J118" s="491"/>
      <c r="K118" s="1106"/>
      <c r="L118" s="1107"/>
      <c r="M118" s="1107"/>
      <c r="N118" s="1107"/>
      <c r="O118" s="1118"/>
    </row>
    <row r="119" spans="1:15" ht="12.75" customHeight="1" x14ac:dyDescent="0.25">
      <c r="A119" s="32"/>
      <c r="B119" s="32"/>
      <c r="C119" s="32"/>
      <c r="D119" s="1119" t="s">
        <v>1320</v>
      </c>
      <c r="E119" s="573"/>
      <c r="F119" s="573"/>
      <c r="G119" s="573"/>
      <c r="H119" s="573"/>
      <c r="I119" s="573"/>
      <c r="J119" s="573"/>
      <c r="K119" s="573"/>
      <c r="L119" s="573"/>
      <c r="M119" s="573"/>
      <c r="N119" s="573"/>
      <c r="O119" s="573"/>
    </row>
    <row r="120" spans="1:15" ht="11.25" customHeight="1" x14ac:dyDescent="0.25">
      <c r="A120" s="32"/>
      <c r="B120" s="32"/>
      <c r="C120" s="32"/>
      <c r="D120" s="231"/>
      <c r="E120" s="1128"/>
      <c r="F120" s="760"/>
      <c r="G120" s="760"/>
      <c r="H120" s="760"/>
      <c r="I120" s="761"/>
      <c r="J120" s="232"/>
      <c r="K120" s="1116"/>
      <c r="L120" s="760"/>
      <c r="M120" s="760"/>
      <c r="N120" s="760"/>
      <c r="O120" s="761"/>
    </row>
    <row r="121" spans="1:15" ht="15.75" customHeight="1" x14ac:dyDescent="0.25">
      <c r="A121" s="32"/>
      <c r="B121" s="32"/>
      <c r="C121" s="32"/>
      <c r="D121" s="1119" t="s">
        <v>628</v>
      </c>
      <c r="E121" s="573"/>
      <c r="F121" s="573"/>
      <c r="G121" s="573"/>
      <c r="H121" s="573"/>
      <c r="I121" s="573"/>
      <c r="J121" s="1119" t="s">
        <v>629</v>
      </c>
      <c r="K121" s="573"/>
      <c r="L121" s="573"/>
      <c r="M121" s="573"/>
      <c r="N121" s="573"/>
      <c r="O121" s="573"/>
    </row>
    <row r="122" spans="1:15" ht="34.5" customHeight="1" x14ac:dyDescent="0.25">
      <c r="A122" s="32"/>
      <c r="B122" s="32"/>
      <c r="C122" s="32"/>
      <c r="D122" s="47">
        <v>1</v>
      </c>
      <c r="E122" s="1117" t="s">
        <v>1361</v>
      </c>
      <c r="F122" s="1106"/>
      <c r="G122" s="1106"/>
      <c r="H122" s="1106"/>
      <c r="I122" s="1106"/>
      <c r="J122" s="527">
        <v>1</v>
      </c>
      <c r="K122" s="1129" t="s">
        <v>1231</v>
      </c>
      <c r="L122" s="1129"/>
      <c r="M122" s="1129"/>
      <c r="N122" s="1129"/>
      <c r="O122" s="1130"/>
    </row>
    <row r="123" spans="1:15" ht="26.25" customHeight="1" x14ac:dyDescent="0.25">
      <c r="A123" s="32"/>
      <c r="B123" s="32"/>
      <c r="C123" s="32"/>
      <c r="D123" s="47">
        <v>2</v>
      </c>
      <c r="E123" s="1106" t="s">
        <v>1362</v>
      </c>
      <c r="F123" s="1106"/>
      <c r="G123" s="1106"/>
      <c r="H123" s="1106"/>
      <c r="I123" s="1106"/>
      <c r="J123" s="527">
        <v>2</v>
      </c>
      <c r="K123" s="1129" t="s">
        <v>1365</v>
      </c>
      <c r="L123" s="1129"/>
      <c r="M123" s="1129"/>
      <c r="N123" s="1129"/>
      <c r="O123" s="1130"/>
    </row>
    <row r="124" spans="1:15" ht="12.75" customHeight="1" x14ac:dyDescent="0.25">
      <c r="A124" s="32"/>
      <c r="B124" s="32"/>
      <c r="C124" s="32"/>
      <c r="D124" s="47">
        <v>3</v>
      </c>
      <c r="E124" s="1106" t="s">
        <v>1219</v>
      </c>
      <c r="F124" s="1106"/>
      <c r="G124" s="1106"/>
      <c r="H124" s="1106"/>
      <c r="I124" s="1106"/>
      <c r="J124" s="527">
        <v>3</v>
      </c>
      <c r="K124" s="1106" t="s">
        <v>1490</v>
      </c>
      <c r="L124" s="1106"/>
      <c r="M124" s="1106"/>
      <c r="N124" s="1106"/>
      <c r="O124" s="1120"/>
    </row>
    <row r="125" spans="1:15" ht="24.75" customHeight="1" x14ac:dyDescent="0.25">
      <c r="A125" s="32"/>
      <c r="B125" s="32"/>
      <c r="C125" s="32"/>
      <c r="D125" s="47">
        <v>4</v>
      </c>
      <c r="E125" s="1106" t="s">
        <v>1363</v>
      </c>
      <c r="F125" s="1106"/>
      <c r="G125" s="1106"/>
      <c r="H125" s="1106"/>
      <c r="I125" s="1106"/>
      <c r="J125" s="527">
        <v>4</v>
      </c>
      <c r="K125" s="1106" t="s">
        <v>1222</v>
      </c>
      <c r="L125" s="1106"/>
      <c r="M125" s="1106"/>
      <c r="N125" s="1106"/>
      <c r="O125" s="1120"/>
    </row>
    <row r="126" spans="1:15" ht="28.5" customHeight="1" x14ac:dyDescent="0.25">
      <c r="A126" s="32"/>
      <c r="B126" s="32"/>
      <c r="C126" s="32"/>
      <c r="D126" s="47">
        <v>5</v>
      </c>
      <c r="E126" s="1106" t="s">
        <v>1220</v>
      </c>
      <c r="F126" s="1106"/>
      <c r="G126" s="1106"/>
      <c r="H126" s="1106"/>
      <c r="I126" s="1106"/>
      <c r="J126" s="527">
        <v>5</v>
      </c>
      <c r="K126" s="1106" t="s">
        <v>1366</v>
      </c>
      <c r="L126" s="1106"/>
      <c r="M126" s="1106"/>
      <c r="N126" s="1106"/>
      <c r="O126" s="1120"/>
    </row>
    <row r="127" spans="1:15" ht="35.25" customHeight="1" x14ac:dyDescent="0.25">
      <c r="A127" s="32"/>
      <c r="B127" s="32"/>
      <c r="C127" s="32"/>
      <c r="D127" s="47">
        <v>6</v>
      </c>
      <c r="E127" s="1106" t="s">
        <v>1364</v>
      </c>
      <c r="F127" s="1106"/>
      <c r="G127" s="1106"/>
      <c r="H127" s="1106"/>
      <c r="I127" s="1106"/>
      <c r="J127" s="527"/>
      <c r="K127" s="1125"/>
      <c r="L127" s="1125"/>
      <c r="M127" s="1125"/>
      <c r="N127" s="1125"/>
      <c r="O127" s="1126"/>
    </row>
    <row r="128" spans="1:15" ht="12.75" customHeight="1" x14ac:dyDescent="0.25">
      <c r="A128" s="32"/>
      <c r="B128" s="32"/>
      <c r="C128" s="32"/>
      <c r="D128" s="47"/>
      <c r="E128" s="1106"/>
      <c r="F128" s="1107"/>
      <c r="G128" s="1107"/>
      <c r="H128" s="1107"/>
      <c r="I128" s="1107"/>
      <c r="J128" s="491"/>
      <c r="K128" s="1106"/>
      <c r="L128" s="1107"/>
      <c r="M128" s="1107"/>
      <c r="N128" s="1107"/>
      <c r="O128" s="1118"/>
    </row>
    <row r="129" spans="1:15" ht="12.75" customHeight="1" x14ac:dyDescent="0.25">
      <c r="A129" s="32"/>
      <c r="B129" s="32"/>
      <c r="C129" s="32"/>
      <c r="D129" s="47"/>
      <c r="E129" s="47"/>
      <c r="F129" s="47"/>
      <c r="G129" s="47"/>
      <c r="H129" s="47"/>
      <c r="I129" s="47"/>
      <c r="J129" s="47"/>
      <c r="K129" s="47"/>
      <c r="L129" s="47"/>
      <c r="M129" s="47"/>
      <c r="N129" s="47"/>
      <c r="O129" s="47"/>
    </row>
    <row r="130" spans="1:15" ht="35.25" customHeight="1" x14ac:dyDescent="0.25">
      <c r="A130" s="32"/>
      <c r="B130" s="32"/>
      <c r="C130" s="32"/>
      <c r="D130" s="1127" t="s">
        <v>638</v>
      </c>
      <c r="E130" s="760"/>
      <c r="F130" s="760"/>
      <c r="G130" s="760"/>
      <c r="H130" s="760"/>
      <c r="I130" s="760"/>
      <c r="J130" s="760"/>
      <c r="K130" s="760"/>
      <c r="L130" s="760"/>
      <c r="M130" s="760"/>
      <c r="N130" s="760"/>
      <c r="O130" s="761"/>
    </row>
    <row r="131" spans="1:15" ht="28.5" customHeight="1" x14ac:dyDescent="0.25">
      <c r="A131" s="32"/>
      <c r="B131" s="32"/>
      <c r="C131" s="32"/>
      <c r="D131" s="1109" t="s">
        <v>639</v>
      </c>
      <c r="E131" s="573"/>
      <c r="F131" s="573"/>
      <c r="G131" s="573"/>
      <c r="H131" s="573"/>
      <c r="I131" s="573"/>
      <c r="J131" s="573"/>
      <c r="K131" s="573"/>
      <c r="L131" s="573"/>
      <c r="M131" s="573"/>
      <c r="N131" s="573"/>
      <c r="O131" s="573"/>
    </row>
    <row r="132" spans="1:15" ht="12.75" customHeight="1" x14ac:dyDescent="0.25">
      <c r="A132" s="32"/>
      <c r="B132" s="32"/>
      <c r="C132" s="32"/>
      <c r="D132" s="234"/>
      <c r="E132" s="234"/>
      <c r="F132" s="234"/>
      <c r="G132" s="234"/>
      <c r="H132" s="234"/>
      <c r="I132" s="234"/>
      <c r="J132" s="1110"/>
      <c r="K132" s="760"/>
      <c r="L132" s="760"/>
      <c r="M132" s="760"/>
      <c r="N132" s="760"/>
      <c r="O132" s="761"/>
    </row>
    <row r="133" spans="1:15" ht="12.75" customHeight="1" x14ac:dyDescent="0.25">
      <c r="A133" s="32"/>
      <c r="B133" s="32"/>
      <c r="C133" s="32"/>
      <c r="D133" s="1119" t="s">
        <v>630</v>
      </c>
      <c r="E133" s="573"/>
      <c r="F133" s="573"/>
      <c r="G133" s="573"/>
      <c r="H133" s="573"/>
      <c r="I133" s="573"/>
      <c r="J133" s="1119" t="s">
        <v>631</v>
      </c>
      <c r="K133" s="573"/>
      <c r="L133" s="573"/>
      <c r="M133" s="573"/>
      <c r="N133" s="573"/>
      <c r="O133" s="573"/>
    </row>
    <row r="134" spans="1:15" ht="24.75" customHeight="1" x14ac:dyDescent="0.25">
      <c r="A134" s="32"/>
      <c r="B134" s="32"/>
      <c r="C134" s="32"/>
      <c r="D134" s="233">
        <v>1</v>
      </c>
      <c r="E134" s="1117" t="s">
        <v>1224</v>
      </c>
      <c r="F134" s="1108"/>
      <c r="G134" s="1108"/>
      <c r="H134" s="1108"/>
      <c r="I134" s="1108"/>
      <c r="J134" s="492">
        <v>1</v>
      </c>
      <c r="K134" s="1117" t="s">
        <v>1226</v>
      </c>
      <c r="L134" s="1108"/>
      <c r="M134" s="1108"/>
      <c r="N134" s="1108"/>
      <c r="O134" s="1108"/>
    </row>
    <row r="135" spans="1:15" ht="39" customHeight="1" x14ac:dyDescent="0.25">
      <c r="A135" s="32"/>
      <c r="B135" s="32"/>
      <c r="C135" s="32"/>
      <c r="D135" s="233">
        <v>2</v>
      </c>
      <c r="E135" s="1117" t="s">
        <v>1230</v>
      </c>
      <c r="F135" s="1107"/>
      <c r="G135" s="1107"/>
      <c r="H135" s="1107"/>
      <c r="I135" s="1107"/>
      <c r="J135" s="492">
        <v>2</v>
      </c>
      <c r="K135" s="1106" t="s">
        <v>1227</v>
      </c>
      <c r="L135" s="1107"/>
      <c r="M135" s="1107"/>
      <c r="N135" s="1107"/>
      <c r="O135" s="1107"/>
    </row>
    <row r="136" spans="1:15" ht="26.25" customHeight="1" x14ac:dyDescent="0.25">
      <c r="A136" s="32"/>
      <c r="B136" s="32"/>
      <c r="C136" s="32"/>
      <c r="D136" s="233">
        <v>3</v>
      </c>
      <c r="E136" s="1117" t="s">
        <v>1225</v>
      </c>
      <c r="F136" s="1107"/>
      <c r="G136" s="1107"/>
      <c r="H136" s="1107"/>
      <c r="I136" s="1107"/>
      <c r="J136" s="492">
        <v>3</v>
      </c>
      <c r="K136" s="1117" t="s">
        <v>1228</v>
      </c>
      <c r="L136" s="1107"/>
      <c r="M136" s="1107"/>
      <c r="N136" s="1107"/>
      <c r="O136" s="1107"/>
    </row>
    <row r="137" spans="1:15" ht="37.5" customHeight="1" x14ac:dyDescent="0.25">
      <c r="A137" s="32"/>
      <c r="B137" s="32"/>
      <c r="C137" s="32"/>
      <c r="D137" s="233">
        <v>4</v>
      </c>
      <c r="E137" s="1117" t="s">
        <v>1387</v>
      </c>
      <c r="F137" s="1107"/>
      <c r="G137" s="1107"/>
      <c r="H137" s="1107"/>
      <c r="I137" s="1107"/>
      <c r="J137" s="492">
        <v>4</v>
      </c>
      <c r="K137" s="1106" t="s">
        <v>1229</v>
      </c>
      <c r="L137" s="1107"/>
      <c r="M137" s="1107"/>
      <c r="N137" s="1107"/>
      <c r="O137" s="1107"/>
    </row>
    <row r="138" spans="1:15" ht="39.75" customHeight="1" x14ac:dyDescent="0.25">
      <c r="A138" s="32"/>
      <c r="B138" s="32"/>
      <c r="C138" s="32"/>
      <c r="D138" s="233">
        <v>5</v>
      </c>
      <c r="E138" s="1106" t="s">
        <v>1388</v>
      </c>
      <c r="F138" s="1107"/>
      <c r="G138" s="1107"/>
      <c r="H138" s="1107"/>
      <c r="I138" s="1107"/>
      <c r="J138" s="492">
        <v>5</v>
      </c>
      <c r="K138" s="1106" t="s">
        <v>1390</v>
      </c>
      <c r="L138" s="1107"/>
      <c r="M138" s="1107"/>
      <c r="N138" s="1107"/>
      <c r="O138" s="1107"/>
    </row>
    <row r="139" spans="1:15" ht="12.75" customHeight="1" x14ac:dyDescent="0.25">
      <c r="A139" s="32"/>
      <c r="B139" s="32"/>
      <c r="C139" s="32"/>
      <c r="D139" s="233"/>
      <c r="E139" s="1106"/>
      <c r="F139" s="1107"/>
      <c r="G139" s="1107"/>
      <c r="H139" s="1107"/>
      <c r="I139" s="1107"/>
      <c r="J139" s="492">
        <v>6</v>
      </c>
      <c r="K139" s="1106" t="s">
        <v>1391</v>
      </c>
      <c r="L139" s="1107"/>
      <c r="M139" s="1107"/>
      <c r="N139" s="1107"/>
      <c r="O139" s="1107"/>
    </row>
    <row r="140" spans="1:15" ht="24.75" customHeight="1" x14ac:dyDescent="0.25">
      <c r="A140" s="32"/>
      <c r="B140" s="32"/>
      <c r="C140" s="32"/>
      <c r="D140" s="233"/>
      <c r="E140" s="1106"/>
      <c r="F140" s="1107"/>
      <c r="G140" s="1107"/>
      <c r="H140" s="1107"/>
      <c r="I140" s="1107"/>
      <c r="J140" s="492">
        <v>7</v>
      </c>
      <c r="K140" s="1106" t="s">
        <v>1389</v>
      </c>
      <c r="L140" s="1107"/>
      <c r="M140" s="1107"/>
      <c r="N140" s="1107"/>
      <c r="O140" s="1107"/>
    </row>
    <row r="141" spans="1:15" ht="53.25" customHeight="1" x14ac:dyDescent="0.25">
      <c r="A141" s="32"/>
      <c r="B141" s="32"/>
      <c r="C141" s="32"/>
      <c r="D141" s="233"/>
      <c r="E141" s="1106"/>
      <c r="F141" s="1107"/>
      <c r="G141" s="1107"/>
      <c r="H141" s="1107"/>
      <c r="I141" s="1107"/>
      <c r="J141" s="492">
        <v>8</v>
      </c>
      <c r="K141" s="1106" t="s">
        <v>1392</v>
      </c>
      <c r="L141" s="1107"/>
      <c r="M141" s="1107"/>
      <c r="N141" s="1107"/>
      <c r="O141" s="1107"/>
    </row>
    <row r="142" spans="1:15" ht="12.75" customHeight="1" x14ac:dyDescent="0.25">
      <c r="A142" s="32"/>
      <c r="B142" s="32"/>
      <c r="C142" s="32"/>
      <c r="D142" s="233"/>
      <c r="E142" s="1106"/>
      <c r="F142" s="1107"/>
      <c r="G142" s="1107"/>
      <c r="H142" s="1107"/>
      <c r="I142" s="1107"/>
      <c r="J142" s="492"/>
      <c r="K142" s="1106"/>
      <c r="L142" s="1107"/>
      <c r="M142" s="1107"/>
      <c r="N142" s="1107"/>
      <c r="O142" s="1107"/>
    </row>
    <row r="143" spans="1:15" ht="29.25" customHeight="1" x14ac:dyDescent="0.25">
      <c r="A143" s="32"/>
      <c r="B143" s="32"/>
      <c r="C143" s="32"/>
      <c r="D143" s="1109" t="s">
        <v>645</v>
      </c>
      <c r="E143" s="573"/>
      <c r="F143" s="573"/>
      <c r="G143" s="573"/>
      <c r="H143" s="573"/>
      <c r="I143" s="573"/>
      <c r="J143" s="573"/>
      <c r="K143" s="573"/>
      <c r="L143" s="573"/>
      <c r="M143" s="573"/>
      <c r="N143" s="573"/>
      <c r="O143" s="573"/>
    </row>
    <row r="144" spans="1:15" ht="12.75" customHeight="1" x14ac:dyDescent="0.25">
      <c r="A144" s="32"/>
      <c r="B144" s="32"/>
      <c r="C144" s="32"/>
      <c r="D144" s="234"/>
      <c r="E144" s="234"/>
      <c r="F144" s="234"/>
      <c r="G144" s="234"/>
      <c r="H144" s="234"/>
      <c r="I144" s="234"/>
      <c r="J144" s="1110"/>
      <c r="K144" s="760"/>
      <c r="L144" s="760"/>
      <c r="M144" s="760"/>
      <c r="N144" s="760"/>
      <c r="O144" s="761"/>
    </row>
    <row r="145" spans="1:15" ht="12.75" customHeight="1" x14ac:dyDescent="0.25">
      <c r="A145" s="32"/>
      <c r="B145" s="32"/>
      <c r="C145" s="32"/>
      <c r="D145" s="1111" t="s">
        <v>630</v>
      </c>
      <c r="E145" s="573"/>
      <c r="F145" s="573"/>
      <c r="G145" s="573"/>
      <c r="H145" s="573"/>
      <c r="I145" s="573"/>
      <c r="J145" s="1111" t="s">
        <v>631</v>
      </c>
      <c r="K145" s="573"/>
      <c r="L145" s="573"/>
      <c r="M145" s="573"/>
      <c r="N145" s="573"/>
      <c r="O145" s="573"/>
    </row>
    <row r="146" spans="1:15" ht="40.5" customHeight="1" x14ac:dyDescent="0.25">
      <c r="A146" s="32"/>
      <c r="B146" s="32"/>
      <c r="C146" s="32"/>
      <c r="D146" s="233">
        <v>1</v>
      </c>
      <c r="E146" s="1106" t="s">
        <v>1375</v>
      </c>
      <c r="F146" s="1108"/>
      <c r="G146" s="1108"/>
      <c r="H146" s="1108"/>
      <c r="I146" s="1108"/>
      <c r="J146" s="492">
        <v>1</v>
      </c>
      <c r="K146" s="1106" t="s">
        <v>1381</v>
      </c>
      <c r="L146" s="1108"/>
      <c r="M146" s="1108"/>
      <c r="N146" s="1108"/>
      <c r="O146" s="1108"/>
    </row>
    <row r="147" spans="1:15" ht="28.5" customHeight="1" x14ac:dyDescent="0.25">
      <c r="A147" s="32"/>
      <c r="B147" s="32"/>
      <c r="C147" s="32"/>
      <c r="D147" s="233">
        <v>2</v>
      </c>
      <c r="E147" s="1106" t="s">
        <v>1377</v>
      </c>
      <c r="F147" s="1108"/>
      <c r="G147" s="1108"/>
      <c r="H147" s="1108"/>
      <c r="I147" s="1108"/>
      <c r="J147" s="492">
        <v>2</v>
      </c>
      <c r="K147" s="1106" t="s">
        <v>1382</v>
      </c>
      <c r="L147" s="1108"/>
      <c r="M147" s="1108"/>
      <c r="N147" s="1108"/>
      <c r="O147" s="1108"/>
    </row>
    <row r="148" spans="1:15" ht="39" customHeight="1" x14ac:dyDescent="0.25">
      <c r="A148" s="32"/>
      <c r="B148" s="32"/>
      <c r="C148" s="32"/>
      <c r="D148" s="233">
        <v>3</v>
      </c>
      <c r="E148" s="1106" t="s">
        <v>1378</v>
      </c>
      <c r="F148" s="1108"/>
      <c r="G148" s="1108"/>
      <c r="H148" s="1108"/>
      <c r="I148" s="1108"/>
      <c r="J148" s="492">
        <v>3</v>
      </c>
      <c r="K148" s="1106" t="s">
        <v>1383</v>
      </c>
      <c r="L148" s="1108"/>
      <c r="M148" s="1108"/>
      <c r="N148" s="1108"/>
      <c r="O148" s="1108"/>
    </row>
    <row r="149" spans="1:15" ht="37.5" customHeight="1" x14ac:dyDescent="0.25">
      <c r="A149" s="32"/>
      <c r="B149" s="32"/>
      <c r="C149" s="32"/>
      <c r="D149" s="233">
        <v>4</v>
      </c>
      <c r="E149" s="1106" t="s">
        <v>1379</v>
      </c>
      <c r="F149" s="1108"/>
      <c r="G149" s="1108"/>
      <c r="H149" s="1108"/>
      <c r="I149" s="1108"/>
      <c r="J149" s="492">
        <v>4</v>
      </c>
      <c r="K149" s="1106" t="s">
        <v>1384</v>
      </c>
      <c r="L149" s="1108"/>
      <c r="M149" s="1108"/>
      <c r="N149" s="1108"/>
      <c r="O149" s="1108"/>
    </row>
    <row r="150" spans="1:15" ht="26.25" customHeight="1" x14ac:dyDescent="0.25">
      <c r="A150" s="32"/>
      <c r="B150" s="32"/>
      <c r="C150" s="32"/>
      <c r="D150" s="233">
        <v>5</v>
      </c>
      <c r="E150" s="1123" t="s">
        <v>1380</v>
      </c>
      <c r="F150" s="1124"/>
      <c r="G150" s="1124"/>
      <c r="H150" s="1124"/>
      <c r="I150" s="1124"/>
      <c r="J150" s="492">
        <v>5</v>
      </c>
      <c r="K150" s="1106" t="s">
        <v>1385</v>
      </c>
      <c r="L150" s="1108"/>
      <c r="M150" s="1108"/>
      <c r="N150" s="1108"/>
      <c r="O150" s="1108"/>
    </row>
    <row r="151" spans="1:15" ht="12.75" customHeight="1" x14ac:dyDescent="0.25">
      <c r="A151" s="32"/>
      <c r="B151" s="32"/>
      <c r="C151" s="32"/>
      <c r="D151" s="233"/>
      <c r="E151" s="1106"/>
      <c r="F151" s="1108"/>
      <c r="G151" s="1108"/>
      <c r="H151" s="1108"/>
      <c r="I151" s="1108"/>
      <c r="J151" s="492">
        <v>6</v>
      </c>
      <c r="K151" s="1106" t="s">
        <v>1386</v>
      </c>
      <c r="L151" s="1108"/>
      <c r="M151" s="1108"/>
      <c r="N151" s="1108"/>
      <c r="O151" s="1108"/>
    </row>
    <row r="152" spans="1:15" ht="12.75" customHeight="1" x14ac:dyDescent="0.25">
      <c r="A152" s="32"/>
      <c r="B152" s="32"/>
      <c r="C152" s="32"/>
      <c r="D152" s="233"/>
      <c r="E152" s="1106"/>
      <c r="F152" s="1108"/>
      <c r="G152" s="1108"/>
      <c r="H152" s="1108"/>
      <c r="I152" s="1108"/>
      <c r="J152" s="492"/>
      <c r="K152" s="1106"/>
      <c r="L152" s="1108"/>
      <c r="M152" s="1108"/>
      <c r="N152" s="1108"/>
      <c r="O152" s="1108"/>
    </row>
    <row r="153" spans="1:15" ht="27" customHeight="1" x14ac:dyDescent="0.25">
      <c r="A153" s="32"/>
      <c r="B153" s="32"/>
      <c r="C153" s="32"/>
      <c r="D153" s="1109" t="s">
        <v>640</v>
      </c>
      <c r="E153" s="573"/>
      <c r="F153" s="573"/>
      <c r="G153" s="573"/>
      <c r="H153" s="573"/>
      <c r="I153" s="573"/>
      <c r="J153" s="573"/>
      <c r="K153" s="573"/>
      <c r="L153" s="573"/>
      <c r="M153" s="573"/>
      <c r="N153" s="573"/>
      <c r="O153" s="573"/>
    </row>
    <row r="154" spans="1:15" ht="12.75" customHeight="1" x14ac:dyDescent="0.25">
      <c r="A154" s="32"/>
      <c r="B154" s="32"/>
      <c r="C154" s="32"/>
      <c r="D154" s="234"/>
      <c r="E154" s="234"/>
      <c r="F154" s="234"/>
      <c r="G154" s="234"/>
      <c r="H154" s="234"/>
      <c r="I154" s="234"/>
      <c r="J154" s="1110"/>
      <c r="K154" s="760"/>
      <c r="L154" s="760"/>
      <c r="M154" s="760"/>
      <c r="N154" s="760"/>
      <c r="O154" s="761"/>
    </row>
    <row r="155" spans="1:15" ht="12.75" customHeight="1" x14ac:dyDescent="0.25">
      <c r="A155" s="32"/>
      <c r="B155" s="32"/>
      <c r="C155" s="32"/>
      <c r="D155" s="1111" t="s">
        <v>630</v>
      </c>
      <c r="E155" s="573"/>
      <c r="F155" s="573"/>
      <c r="G155" s="573"/>
      <c r="H155" s="573"/>
      <c r="I155" s="573"/>
      <c r="J155" s="1111" t="s">
        <v>631</v>
      </c>
      <c r="K155" s="573"/>
      <c r="L155" s="573"/>
      <c r="M155" s="573"/>
      <c r="N155" s="573"/>
      <c r="O155" s="573"/>
    </row>
    <row r="156" spans="1:15" ht="28.5" customHeight="1" x14ac:dyDescent="0.25">
      <c r="A156" s="32"/>
      <c r="B156" s="32"/>
      <c r="C156" s="32"/>
      <c r="D156" s="233">
        <v>1</v>
      </c>
      <c r="E156" s="1106" t="s">
        <v>1374</v>
      </c>
      <c r="F156" s="1108"/>
      <c r="G156" s="1108"/>
      <c r="H156" s="1108"/>
      <c r="I156" s="1108"/>
      <c r="J156" s="492">
        <v>1</v>
      </c>
      <c r="K156" s="1106" t="s">
        <v>1321</v>
      </c>
      <c r="L156" s="1108"/>
      <c r="M156" s="1108"/>
      <c r="N156" s="1108"/>
      <c r="O156" s="1108"/>
    </row>
    <row r="157" spans="1:15" ht="42" customHeight="1" x14ac:dyDescent="0.25">
      <c r="A157" s="32"/>
      <c r="B157" s="32"/>
      <c r="C157" s="32"/>
      <c r="D157" s="233"/>
      <c r="E157" s="1106"/>
      <c r="F157" s="1107"/>
      <c r="G157" s="1107"/>
      <c r="H157" s="1107"/>
      <c r="I157" s="1107"/>
      <c r="J157" s="492">
        <v>2</v>
      </c>
      <c r="K157" s="1106" t="s">
        <v>1322</v>
      </c>
      <c r="L157" s="1107"/>
      <c r="M157" s="1107"/>
      <c r="N157" s="1107"/>
      <c r="O157" s="1107"/>
    </row>
    <row r="158" spans="1:15" ht="12.75" customHeight="1" x14ac:dyDescent="0.25">
      <c r="A158" s="32"/>
      <c r="B158" s="32"/>
      <c r="C158" s="32"/>
      <c r="D158" s="233"/>
      <c r="E158" s="1106"/>
      <c r="F158" s="1107"/>
      <c r="G158" s="1107"/>
      <c r="H158" s="1107"/>
      <c r="I158" s="1107"/>
      <c r="J158" s="492"/>
      <c r="K158" s="1106"/>
      <c r="L158" s="1107"/>
      <c r="M158" s="1107"/>
      <c r="N158" s="1107"/>
      <c r="O158" s="1107"/>
    </row>
    <row r="159" spans="1:15" ht="33" customHeight="1" x14ac:dyDescent="0.25">
      <c r="A159" s="32"/>
      <c r="B159" s="32"/>
      <c r="C159" s="32"/>
      <c r="D159" s="1114" t="s">
        <v>646</v>
      </c>
      <c r="E159" s="573"/>
      <c r="F159" s="573"/>
      <c r="G159" s="573"/>
      <c r="H159" s="573"/>
      <c r="I159" s="573"/>
      <c r="J159" s="573"/>
      <c r="K159" s="573"/>
      <c r="L159" s="573"/>
      <c r="M159" s="573"/>
      <c r="N159" s="573"/>
      <c r="O159" s="573"/>
    </row>
    <row r="160" spans="1:15" ht="12.75" customHeight="1" x14ac:dyDescent="0.25">
      <c r="A160" s="32"/>
      <c r="B160" s="32"/>
      <c r="C160" s="32"/>
      <c r="D160" s="234"/>
      <c r="E160" s="234"/>
      <c r="F160" s="234"/>
      <c r="G160" s="234"/>
      <c r="H160" s="234"/>
      <c r="I160" s="234"/>
      <c r="J160" s="1110"/>
      <c r="K160" s="760"/>
      <c r="L160" s="760"/>
      <c r="M160" s="760"/>
      <c r="N160" s="760"/>
      <c r="O160" s="761"/>
    </row>
    <row r="161" spans="1:15" ht="12.75" customHeight="1" x14ac:dyDescent="0.25">
      <c r="A161" s="32"/>
      <c r="B161" s="32"/>
      <c r="C161" s="32"/>
      <c r="D161" s="1111" t="s">
        <v>630</v>
      </c>
      <c r="E161" s="573"/>
      <c r="F161" s="573"/>
      <c r="G161" s="573"/>
      <c r="H161" s="573"/>
      <c r="I161" s="573"/>
      <c r="J161" s="1111" t="s">
        <v>631</v>
      </c>
      <c r="K161" s="573"/>
      <c r="L161" s="573"/>
      <c r="M161" s="573"/>
      <c r="N161" s="573"/>
      <c r="O161" s="573"/>
    </row>
    <row r="162" spans="1:15" ht="26.25" customHeight="1" x14ac:dyDescent="0.25">
      <c r="A162" s="32"/>
      <c r="B162" s="32"/>
      <c r="C162" s="32"/>
      <c r="D162" s="233">
        <v>1</v>
      </c>
      <c r="E162" s="1106" t="s">
        <v>1367</v>
      </c>
      <c r="F162" s="1108"/>
      <c r="G162" s="1108"/>
      <c r="H162" s="1108"/>
      <c r="I162" s="1108"/>
      <c r="J162" s="492">
        <v>1</v>
      </c>
      <c r="K162" s="1106" t="s">
        <v>1232</v>
      </c>
      <c r="L162" s="1108"/>
      <c r="M162" s="1108"/>
      <c r="N162" s="1108"/>
      <c r="O162" s="1118"/>
    </row>
    <row r="163" spans="1:15" ht="12.75" customHeight="1" x14ac:dyDescent="0.25">
      <c r="A163" s="32"/>
      <c r="B163" s="32"/>
      <c r="C163" s="32"/>
      <c r="D163" s="233">
        <v>2</v>
      </c>
      <c r="E163" s="1106" t="s">
        <v>1368</v>
      </c>
      <c r="F163" s="1108"/>
      <c r="G163" s="1108"/>
      <c r="H163" s="1108"/>
      <c r="I163" s="1108"/>
      <c r="J163" s="492">
        <v>2</v>
      </c>
      <c r="K163" s="1106" t="s">
        <v>1221</v>
      </c>
      <c r="L163" s="1108"/>
      <c r="M163" s="1108"/>
      <c r="N163" s="1108"/>
      <c r="O163" s="1118"/>
    </row>
    <row r="164" spans="1:15" ht="52.5" customHeight="1" x14ac:dyDescent="0.25">
      <c r="A164" s="32"/>
      <c r="B164" s="32"/>
      <c r="C164" s="32"/>
      <c r="D164" s="233">
        <v>3</v>
      </c>
      <c r="E164" s="1106" t="s">
        <v>1370</v>
      </c>
      <c r="F164" s="1107"/>
      <c r="G164" s="1107"/>
      <c r="H164" s="1107"/>
      <c r="I164" s="1107"/>
      <c r="J164" s="492">
        <v>3</v>
      </c>
      <c r="K164" s="1106" t="s">
        <v>1372</v>
      </c>
      <c r="L164" s="1107"/>
      <c r="M164" s="1107"/>
      <c r="N164" s="1107"/>
      <c r="O164" s="1107"/>
    </row>
    <row r="165" spans="1:15" ht="37.5" customHeight="1" x14ac:dyDescent="0.25">
      <c r="A165" s="32"/>
      <c r="B165" s="32"/>
      <c r="C165" s="32"/>
      <c r="D165" s="233">
        <v>4</v>
      </c>
      <c r="E165" s="1106" t="s">
        <v>1369</v>
      </c>
      <c r="F165" s="1107"/>
      <c r="G165" s="1107"/>
      <c r="H165" s="1107"/>
      <c r="I165" s="1107"/>
      <c r="J165" s="492">
        <v>4</v>
      </c>
      <c r="K165" s="1106" t="s">
        <v>1373</v>
      </c>
      <c r="L165" s="1107"/>
      <c r="M165" s="1107"/>
      <c r="N165" s="1107"/>
      <c r="O165" s="1107"/>
    </row>
    <row r="166" spans="1:15" ht="39" customHeight="1" x14ac:dyDescent="0.25">
      <c r="A166" s="32"/>
      <c r="B166" s="32"/>
      <c r="C166" s="32"/>
      <c r="D166" s="233">
        <v>5</v>
      </c>
      <c r="E166" s="1121" t="s">
        <v>1371</v>
      </c>
      <c r="F166" s="1122"/>
      <c r="G166" s="1122"/>
      <c r="H166" s="1122"/>
      <c r="I166" s="1122"/>
      <c r="J166" s="492">
        <v>5</v>
      </c>
      <c r="K166" s="1106" t="s">
        <v>1376</v>
      </c>
      <c r="L166" s="1107"/>
      <c r="M166" s="1107"/>
      <c r="N166" s="1107"/>
      <c r="O166" s="1107"/>
    </row>
  </sheetData>
  <mergeCells count="304">
    <mergeCell ref="E4:I4"/>
    <mergeCell ref="D5:I5"/>
    <mergeCell ref="E7:I7"/>
    <mergeCell ref="K7:O7"/>
    <mergeCell ref="E8:I8"/>
    <mergeCell ref="K8:O8"/>
    <mergeCell ref="E9:I9"/>
    <mergeCell ref="K9:O9"/>
    <mergeCell ref="E10:I10"/>
    <mergeCell ref="K10:O10"/>
    <mergeCell ref="E16:I16"/>
    <mergeCell ref="K16:O16"/>
    <mergeCell ref="E17:I17"/>
    <mergeCell ref="K17:O17"/>
    <mergeCell ref="E18:I18"/>
    <mergeCell ref="K18:O18"/>
    <mergeCell ref="E19:I19"/>
    <mergeCell ref="K19:O19"/>
    <mergeCell ref="J5:O5"/>
    <mergeCell ref="E6:I6"/>
    <mergeCell ref="K6:O6"/>
    <mergeCell ref="E11:I11"/>
    <mergeCell ref="K11:O11"/>
    <mergeCell ref="E12:I12"/>
    <mergeCell ref="K12:O12"/>
    <mergeCell ref="E13:I13"/>
    <mergeCell ref="K13:O13"/>
    <mergeCell ref="E14:I14"/>
    <mergeCell ref="K14:O14"/>
    <mergeCell ref="E15:I15"/>
    <mergeCell ref="K15:O15"/>
    <mergeCell ref="E20:I20"/>
    <mergeCell ref="K20:O20"/>
    <mergeCell ref="E21:I21"/>
    <mergeCell ref="K21:O21"/>
    <mergeCell ref="E22:I22"/>
    <mergeCell ref="K22:O22"/>
    <mergeCell ref="E24:I24"/>
    <mergeCell ref="K24:O24"/>
    <mergeCell ref="E25:I25"/>
    <mergeCell ref="K25:O25"/>
    <mergeCell ref="E23:I23"/>
    <mergeCell ref="K23:O23"/>
    <mergeCell ref="J26:O26"/>
    <mergeCell ref="E28:I28"/>
    <mergeCell ref="K28:O28"/>
    <mergeCell ref="E29:I29"/>
    <mergeCell ref="K29:O29"/>
    <mergeCell ref="D27:I27"/>
    <mergeCell ref="J27:O27"/>
    <mergeCell ref="E30:I30"/>
    <mergeCell ref="K30:O30"/>
    <mergeCell ref="E31:I31"/>
    <mergeCell ref="K31:O31"/>
    <mergeCell ref="E32:I32"/>
    <mergeCell ref="K32:O32"/>
    <mergeCell ref="E33:I33"/>
    <mergeCell ref="K33:O33"/>
    <mergeCell ref="E34:I34"/>
    <mergeCell ref="K34:O34"/>
    <mergeCell ref="E35:I35"/>
    <mergeCell ref="K35:O35"/>
    <mergeCell ref="E36:I36"/>
    <mergeCell ref="K36:O36"/>
    <mergeCell ref="E37:I37"/>
    <mergeCell ref="K37:O37"/>
    <mergeCell ref="E38:I38"/>
    <mergeCell ref="K38:O38"/>
    <mergeCell ref="E39:I39"/>
    <mergeCell ref="K39:O39"/>
    <mergeCell ref="E40:I40"/>
    <mergeCell ref="K40:O40"/>
    <mergeCell ref="K55:O55"/>
    <mergeCell ref="E56:I56"/>
    <mergeCell ref="K56:O56"/>
    <mergeCell ref="E41:I41"/>
    <mergeCell ref="K41:O41"/>
    <mergeCell ref="D44:O44"/>
    <mergeCell ref="E45:I45"/>
    <mergeCell ref="K45:O45"/>
    <mergeCell ref="D46:I46"/>
    <mergeCell ref="J46:O46"/>
    <mergeCell ref="D51:O51"/>
    <mergeCell ref="E50:I50"/>
    <mergeCell ref="K48:O48"/>
    <mergeCell ref="K50:O50"/>
    <mergeCell ref="E47:I47"/>
    <mergeCell ref="K47:O47"/>
    <mergeCell ref="E48:I48"/>
    <mergeCell ref="E49:I49"/>
    <mergeCell ref="K49:O49"/>
    <mergeCell ref="E57:I57"/>
    <mergeCell ref="K57:O57"/>
    <mergeCell ref="E63:I63"/>
    <mergeCell ref="K63:O63"/>
    <mergeCell ref="D64:I64"/>
    <mergeCell ref="J64:O64"/>
    <mergeCell ref="E68:I68"/>
    <mergeCell ref="K68:O68"/>
    <mergeCell ref="D43:O43"/>
    <mergeCell ref="E61:I61"/>
    <mergeCell ref="K61:O61"/>
    <mergeCell ref="E58:I58"/>
    <mergeCell ref="K58:O58"/>
    <mergeCell ref="E59:I59"/>
    <mergeCell ref="K59:O59"/>
    <mergeCell ref="E60:I60"/>
    <mergeCell ref="K60:O60"/>
    <mergeCell ref="E52:I52"/>
    <mergeCell ref="K52:O52"/>
    <mergeCell ref="D53:I53"/>
    <mergeCell ref="J53:O53"/>
    <mergeCell ref="E54:I54"/>
    <mergeCell ref="K54:O54"/>
    <mergeCell ref="E55:I55"/>
    <mergeCell ref="D69:O69"/>
    <mergeCell ref="E70:I70"/>
    <mergeCell ref="K70:O70"/>
    <mergeCell ref="D71:I71"/>
    <mergeCell ref="J71:O71"/>
    <mergeCell ref="E72:I72"/>
    <mergeCell ref="K72:O72"/>
    <mergeCell ref="D62:O62"/>
    <mergeCell ref="E73:I73"/>
    <mergeCell ref="K73:O73"/>
    <mergeCell ref="E74:I74"/>
    <mergeCell ref="K74:O74"/>
    <mergeCell ref="E75:I75"/>
    <mergeCell ref="K75:O75"/>
    <mergeCell ref="E76:I76"/>
    <mergeCell ref="K76:O76"/>
    <mergeCell ref="E77:I77"/>
    <mergeCell ref="K77:O77"/>
    <mergeCell ref="D82:O82"/>
    <mergeCell ref="E78:I78"/>
    <mergeCell ref="K78:O78"/>
    <mergeCell ref="E79:I79"/>
    <mergeCell ref="K79:O79"/>
    <mergeCell ref="E80:I80"/>
    <mergeCell ref="K80:O80"/>
    <mergeCell ref="E81:I81"/>
    <mergeCell ref="K81:O81"/>
    <mergeCell ref="E83:I83"/>
    <mergeCell ref="K83:O83"/>
    <mergeCell ref="D84:I84"/>
    <mergeCell ref="J84:O84"/>
    <mergeCell ref="E85:I85"/>
    <mergeCell ref="K85:O85"/>
    <mergeCell ref="E86:I86"/>
    <mergeCell ref="K86:O86"/>
    <mergeCell ref="E87:I87"/>
    <mergeCell ref="K87:O87"/>
    <mergeCell ref="D92:O92"/>
    <mergeCell ref="E93:I93"/>
    <mergeCell ref="K93:O93"/>
    <mergeCell ref="D94:I94"/>
    <mergeCell ref="J94:O94"/>
    <mergeCell ref="E88:I88"/>
    <mergeCell ref="K88:O88"/>
    <mergeCell ref="E89:I89"/>
    <mergeCell ref="K89:O89"/>
    <mergeCell ref="E90:I90"/>
    <mergeCell ref="K90:O90"/>
    <mergeCell ref="E91:I91"/>
    <mergeCell ref="K91:O91"/>
    <mergeCell ref="E95:I95"/>
    <mergeCell ref="K95:O95"/>
    <mergeCell ref="E96:I96"/>
    <mergeCell ref="K96:O96"/>
    <mergeCell ref="E97:I97"/>
    <mergeCell ref="K97:O97"/>
    <mergeCell ref="E98:I98"/>
    <mergeCell ref="K98:O98"/>
    <mergeCell ref="E99:I99"/>
    <mergeCell ref="K99:O99"/>
    <mergeCell ref="D107:O107"/>
    <mergeCell ref="E108:I108"/>
    <mergeCell ref="K108:O108"/>
    <mergeCell ref="E106:I106"/>
    <mergeCell ref="K106:O106"/>
    <mergeCell ref="D100:O100"/>
    <mergeCell ref="E101:I101"/>
    <mergeCell ref="K101:O101"/>
    <mergeCell ref="D102:I102"/>
    <mergeCell ref="J102:O102"/>
    <mergeCell ref="E103:I103"/>
    <mergeCell ref="K103:O103"/>
    <mergeCell ref="E104:I104"/>
    <mergeCell ref="K104:O104"/>
    <mergeCell ref="K105:O105"/>
    <mergeCell ref="E105:I105"/>
    <mergeCell ref="D109:I109"/>
    <mergeCell ref="J109:O109"/>
    <mergeCell ref="E110:I110"/>
    <mergeCell ref="K110:O110"/>
    <mergeCell ref="E111:I111"/>
    <mergeCell ref="K111:O111"/>
    <mergeCell ref="E112:I112"/>
    <mergeCell ref="K112:O112"/>
    <mergeCell ref="E113:I113"/>
    <mergeCell ref="K113:O113"/>
    <mergeCell ref="E114:I114"/>
    <mergeCell ref="K114:O114"/>
    <mergeCell ref="E115:I115"/>
    <mergeCell ref="K115:O115"/>
    <mergeCell ref="E116:I116"/>
    <mergeCell ref="K116:O116"/>
    <mergeCell ref="E117:I117"/>
    <mergeCell ref="K117:O117"/>
    <mergeCell ref="E118:I118"/>
    <mergeCell ref="K118:O118"/>
    <mergeCell ref="E127:I127"/>
    <mergeCell ref="K127:O127"/>
    <mergeCell ref="E128:I128"/>
    <mergeCell ref="K128:O128"/>
    <mergeCell ref="D131:O131"/>
    <mergeCell ref="D130:O130"/>
    <mergeCell ref="D119:O119"/>
    <mergeCell ref="E120:I120"/>
    <mergeCell ref="K120:O120"/>
    <mergeCell ref="D121:I121"/>
    <mergeCell ref="J121:O121"/>
    <mergeCell ref="E122:I122"/>
    <mergeCell ref="E123:I123"/>
    <mergeCell ref="E124:I124"/>
    <mergeCell ref="K124:O124"/>
    <mergeCell ref="K122:O122"/>
    <mergeCell ref="K123:O123"/>
    <mergeCell ref="D159:O159"/>
    <mergeCell ref="J160:O160"/>
    <mergeCell ref="D161:I161"/>
    <mergeCell ref="J161:O161"/>
    <mergeCell ref="E162:I162"/>
    <mergeCell ref="K162:O162"/>
    <mergeCell ref="E163:I163"/>
    <mergeCell ref="E164:I164"/>
    <mergeCell ref="K164:O164"/>
    <mergeCell ref="E165:I165"/>
    <mergeCell ref="K165:O165"/>
    <mergeCell ref="E166:I166"/>
    <mergeCell ref="K166:O166"/>
    <mergeCell ref="D143:O143"/>
    <mergeCell ref="K149:O149"/>
    <mergeCell ref="E150:I150"/>
    <mergeCell ref="K150:O150"/>
    <mergeCell ref="E151:I151"/>
    <mergeCell ref="K151:O151"/>
    <mergeCell ref="E152:I152"/>
    <mergeCell ref="K152:O152"/>
    <mergeCell ref="J144:O144"/>
    <mergeCell ref="D145:I145"/>
    <mergeCell ref="J145:O145"/>
    <mergeCell ref="E146:I146"/>
    <mergeCell ref="K146:O146"/>
    <mergeCell ref="E147:I147"/>
    <mergeCell ref="K147:O147"/>
    <mergeCell ref="E148:I148"/>
    <mergeCell ref="K148:O148"/>
    <mergeCell ref="E158:I158"/>
    <mergeCell ref="K158:O158"/>
    <mergeCell ref="K163:O163"/>
    <mergeCell ref="D2:O2"/>
    <mergeCell ref="D3:O3"/>
    <mergeCell ref="K4:O4"/>
    <mergeCell ref="E137:I137"/>
    <mergeCell ref="E65:I65"/>
    <mergeCell ref="K65:O65"/>
    <mergeCell ref="E66:I66"/>
    <mergeCell ref="K66:O66"/>
    <mergeCell ref="E67:I67"/>
    <mergeCell ref="K67:O67"/>
    <mergeCell ref="K137:O137"/>
    <mergeCell ref="J132:O132"/>
    <mergeCell ref="D133:I133"/>
    <mergeCell ref="J133:O133"/>
    <mergeCell ref="E134:I134"/>
    <mergeCell ref="K134:O134"/>
    <mergeCell ref="E135:I135"/>
    <mergeCell ref="K135:O135"/>
    <mergeCell ref="E136:I136"/>
    <mergeCell ref="K136:O136"/>
    <mergeCell ref="E125:I125"/>
    <mergeCell ref="K125:O125"/>
    <mergeCell ref="E126:I126"/>
    <mergeCell ref="K126:O126"/>
    <mergeCell ref="E138:I138"/>
    <mergeCell ref="K138:O138"/>
    <mergeCell ref="E139:I139"/>
    <mergeCell ref="K139:O139"/>
    <mergeCell ref="E140:I140"/>
    <mergeCell ref="K140:O140"/>
    <mergeCell ref="E141:I141"/>
    <mergeCell ref="E149:I149"/>
    <mergeCell ref="E157:I157"/>
    <mergeCell ref="K157:O157"/>
    <mergeCell ref="D153:O153"/>
    <mergeCell ref="J154:O154"/>
    <mergeCell ref="D155:I155"/>
    <mergeCell ref="J155:O155"/>
    <mergeCell ref="E156:I156"/>
    <mergeCell ref="K156:O156"/>
    <mergeCell ref="K141:O141"/>
    <mergeCell ref="E142:I142"/>
    <mergeCell ref="K142:O142"/>
  </mergeCells>
  <pageMargins left="0.7" right="0.7" top="0.75" bottom="0.75" header="0" footer="0"/>
  <pageSetup scale="53"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S53"/>
  <sheetViews>
    <sheetView zoomScale="70" zoomScaleNormal="70" workbookViewId="0">
      <selection activeCell="A54" sqref="A54:XFD1048576"/>
    </sheetView>
  </sheetViews>
  <sheetFormatPr defaultColWidth="14.42578125" defaultRowHeight="15" customHeight="1" x14ac:dyDescent="0.25"/>
  <cols>
    <col min="1" max="1" width="25.140625" customWidth="1"/>
    <col min="2" max="2" width="18.7109375" customWidth="1"/>
    <col min="3" max="3" width="23.85546875" customWidth="1"/>
    <col min="4" max="4" width="13.5703125" customWidth="1"/>
    <col min="5" max="6" width="22.42578125" customWidth="1"/>
    <col min="7" max="7" width="20.85546875" customWidth="1"/>
    <col min="8" max="16" width="9.140625" customWidth="1"/>
    <col min="17" max="17" width="0.42578125" customWidth="1"/>
    <col min="18" max="18" width="15.140625" customWidth="1"/>
    <col min="19" max="19" width="16.7109375" customWidth="1"/>
  </cols>
  <sheetData>
    <row r="1" spans="1:19" x14ac:dyDescent="0.25">
      <c r="A1" s="56" t="s">
        <v>156</v>
      </c>
      <c r="B1" s="32"/>
      <c r="C1" s="32"/>
      <c r="D1" s="32"/>
      <c r="E1" s="32"/>
      <c r="F1" s="32"/>
      <c r="G1" s="32"/>
      <c r="H1" s="32"/>
      <c r="I1" s="32"/>
      <c r="J1" s="32"/>
      <c r="K1" s="32"/>
      <c r="L1" s="32"/>
      <c r="M1" s="32"/>
      <c r="N1" s="32"/>
      <c r="O1" s="32"/>
      <c r="P1" s="32"/>
      <c r="Q1" s="32"/>
      <c r="R1" s="32"/>
      <c r="S1" s="32"/>
    </row>
    <row r="2" spans="1:19" x14ac:dyDescent="0.25">
      <c r="A2" s="56" t="s">
        <v>157</v>
      </c>
      <c r="B2" s="32"/>
      <c r="C2" s="32"/>
      <c r="D2" s="32"/>
      <c r="E2" s="32"/>
      <c r="F2" s="32"/>
      <c r="G2" s="32"/>
      <c r="H2" s="32"/>
      <c r="I2" s="32"/>
      <c r="J2" s="32"/>
      <c r="K2" s="32"/>
      <c r="L2" s="32"/>
      <c r="M2" s="32"/>
      <c r="N2" s="32"/>
      <c r="O2" s="32"/>
      <c r="P2" s="32"/>
      <c r="Q2" s="32"/>
      <c r="R2" s="32"/>
      <c r="S2" s="32"/>
    </row>
    <row r="3" spans="1:19" ht="38.25" customHeight="1" x14ac:dyDescent="0.25">
      <c r="A3" s="58" t="s">
        <v>98</v>
      </c>
      <c r="B3" s="59" t="s">
        <v>99</v>
      </c>
      <c r="C3" s="60" t="s">
        <v>158</v>
      </c>
      <c r="D3" s="593" t="s">
        <v>101</v>
      </c>
      <c r="E3" s="594"/>
      <c r="F3" s="594"/>
      <c r="G3" s="594"/>
      <c r="H3" s="594"/>
      <c r="I3" s="594"/>
      <c r="J3" s="594"/>
      <c r="K3" s="594"/>
      <c r="L3" s="594"/>
      <c r="M3" s="594"/>
      <c r="N3" s="594"/>
      <c r="O3" s="594"/>
      <c r="P3" s="594"/>
      <c r="Q3" s="594"/>
      <c r="R3" s="594"/>
      <c r="S3" s="563"/>
    </row>
    <row r="4" spans="1:19" ht="31.5" customHeight="1" x14ac:dyDescent="0.25">
      <c r="A4" s="595">
        <v>1</v>
      </c>
      <c r="B4" s="596" t="s">
        <v>159</v>
      </c>
      <c r="C4" s="561" t="s">
        <v>160</v>
      </c>
      <c r="D4" s="597" t="s">
        <v>161</v>
      </c>
      <c r="E4" s="594"/>
      <c r="F4" s="594"/>
      <c r="G4" s="594"/>
      <c r="H4" s="594"/>
      <c r="I4" s="594"/>
      <c r="J4" s="594"/>
      <c r="K4" s="594"/>
      <c r="L4" s="594"/>
      <c r="M4" s="594"/>
      <c r="N4" s="594"/>
      <c r="O4" s="594"/>
      <c r="P4" s="594"/>
      <c r="Q4" s="594"/>
      <c r="R4" s="594"/>
      <c r="S4" s="563"/>
    </row>
    <row r="5" spans="1:19" ht="32.25" customHeight="1" x14ac:dyDescent="0.25">
      <c r="A5" s="556"/>
      <c r="B5" s="556"/>
      <c r="C5" s="556"/>
      <c r="D5" s="59" t="s">
        <v>98</v>
      </c>
      <c r="E5" s="60" t="s">
        <v>162</v>
      </c>
      <c r="F5" s="593" t="s">
        <v>163</v>
      </c>
      <c r="G5" s="594"/>
      <c r="H5" s="594"/>
      <c r="I5" s="594"/>
      <c r="J5" s="594"/>
      <c r="K5" s="594"/>
      <c r="L5" s="594"/>
      <c r="M5" s="594"/>
      <c r="N5" s="594"/>
      <c r="O5" s="594"/>
      <c r="P5" s="594"/>
      <c r="Q5" s="594"/>
      <c r="R5" s="594"/>
      <c r="S5" s="563"/>
    </row>
    <row r="6" spans="1:19" ht="45" customHeight="1" x14ac:dyDescent="0.25">
      <c r="A6" s="556"/>
      <c r="B6" s="556"/>
      <c r="C6" s="556"/>
      <c r="D6" s="609">
        <v>1</v>
      </c>
      <c r="E6" s="632">
        <v>1657</v>
      </c>
      <c r="F6" s="598" t="s">
        <v>1288</v>
      </c>
      <c r="G6" s="599"/>
      <c r="H6" s="599"/>
      <c r="I6" s="599"/>
      <c r="J6" s="599"/>
      <c r="K6" s="599"/>
      <c r="L6" s="599"/>
      <c r="M6" s="599"/>
      <c r="N6" s="599"/>
      <c r="O6" s="599"/>
      <c r="P6" s="599"/>
      <c r="Q6" s="599"/>
      <c r="R6" s="599"/>
      <c r="S6" s="600"/>
    </row>
    <row r="7" spans="1:19" ht="16.5" customHeight="1" x14ac:dyDescent="0.25">
      <c r="A7" s="556"/>
      <c r="B7" s="556"/>
      <c r="C7" s="556"/>
      <c r="D7" s="557"/>
      <c r="E7" s="633"/>
      <c r="F7" s="601"/>
      <c r="G7" s="602"/>
      <c r="H7" s="602"/>
      <c r="I7" s="602"/>
      <c r="J7" s="602"/>
      <c r="K7" s="602"/>
      <c r="L7" s="602"/>
      <c r="M7" s="602"/>
      <c r="N7" s="602"/>
      <c r="O7" s="602"/>
      <c r="P7" s="602"/>
      <c r="Q7" s="602"/>
      <c r="R7" s="602"/>
      <c r="S7" s="603"/>
    </row>
    <row r="8" spans="1:19" x14ac:dyDescent="0.25">
      <c r="A8" s="556"/>
      <c r="B8" s="556"/>
      <c r="C8" s="556"/>
      <c r="D8" s="609">
        <v>2</v>
      </c>
      <c r="E8" s="632">
        <v>1858</v>
      </c>
      <c r="F8" s="598" t="s">
        <v>1289</v>
      </c>
      <c r="G8" s="599"/>
      <c r="H8" s="599"/>
      <c r="I8" s="599"/>
      <c r="J8" s="599"/>
      <c r="K8" s="599"/>
      <c r="L8" s="599"/>
      <c r="M8" s="599"/>
      <c r="N8" s="599"/>
      <c r="O8" s="599"/>
      <c r="P8" s="599"/>
      <c r="Q8" s="599"/>
      <c r="R8" s="599"/>
      <c r="S8" s="600"/>
    </row>
    <row r="9" spans="1:19" ht="15.75" customHeight="1" x14ac:dyDescent="0.25">
      <c r="A9" s="556"/>
      <c r="B9" s="556"/>
      <c r="C9" s="556"/>
      <c r="D9" s="557"/>
      <c r="E9" s="633"/>
      <c r="F9" s="601"/>
      <c r="G9" s="602"/>
      <c r="H9" s="602"/>
      <c r="I9" s="602"/>
      <c r="J9" s="602"/>
      <c r="K9" s="602"/>
      <c r="L9" s="602"/>
      <c r="M9" s="602"/>
      <c r="N9" s="602"/>
      <c r="O9" s="602"/>
      <c r="P9" s="602"/>
      <c r="Q9" s="602"/>
      <c r="R9" s="602"/>
      <c r="S9" s="603"/>
    </row>
    <row r="10" spans="1:19" ht="15.75" customHeight="1" x14ac:dyDescent="0.25">
      <c r="A10" s="556"/>
      <c r="B10" s="556"/>
      <c r="C10" s="556"/>
      <c r="D10" s="609">
        <v>4</v>
      </c>
      <c r="E10" s="645">
        <v>1923</v>
      </c>
      <c r="F10" s="604" t="s">
        <v>1290</v>
      </c>
      <c r="G10" s="569"/>
      <c r="H10" s="569"/>
      <c r="I10" s="569"/>
      <c r="J10" s="569"/>
      <c r="K10" s="569"/>
      <c r="L10" s="569"/>
      <c r="M10" s="569"/>
      <c r="N10" s="569"/>
      <c r="O10" s="569"/>
      <c r="P10" s="569"/>
      <c r="Q10" s="569"/>
      <c r="R10" s="569"/>
      <c r="S10" s="605"/>
    </row>
    <row r="11" spans="1:19" ht="15.75" customHeight="1" x14ac:dyDescent="0.25">
      <c r="A11" s="556"/>
      <c r="B11" s="556"/>
      <c r="C11" s="556"/>
      <c r="D11" s="557"/>
      <c r="E11" s="557"/>
      <c r="F11" s="606"/>
      <c r="G11" s="607"/>
      <c r="H11" s="607"/>
      <c r="I11" s="607"/>
      <c r="J11" s="607"/>
      <c r="K11" s="607"/>
      <c r="L11" s="607"/>
      <c r="M11" s="607"/>
      <c r="N11" s="607"/>
      <c r="O11" s="607"/>
      <c r="P11" s="607"/>
      <c r="Q11" s="607"/>
      <c r="R11" s="607"/>
      <c r="S11" s="608"/>
    </row>
    <row r="12" spans="1:19" ht="15.75" customHeight="1" x14ac:dyDescent="0.25">
      <c r="A12" s="556"/>
      <c r="B12" s="556"/>
      <c r="C12" s="556"/>
      <c r="D12" s="609">
        <v>5</v>
      </c>
      <c r="E12" s="613" t="s">
        <v>1291</v>
      </c>
      <c r="F12" s="614" t="s">
        <v>1306</v>
      </c>
      <c r="G12" s="569"/>
      <c r="H12" s="569"/>
      <c r="I12" s="569"/>
      <c r="J12" s="569"/>
      <c r="K12" s="569"/>
      <c r="L12" s="569"/>
      <c r="M12" s="569"/>
      <c r="N12" s="569"/>
      <c r="O12" s="569"/>
      <c r="P12" s="569"/>
      <c r="Q12" s="569"/>
      <c r="R12" s="569"/>
      <c r="S12" s="605"/>
    </row>
    <row r="13" spans="1:19" ht="15.75" customHeight="1" x14ac:dyDescent="0.25">
      <c r="A13" s="556"/>
      <c r="B13" s="556"/>
      <c r="C13" s="556"/>
      <c r="D13" s="557"/>
      <c r="E13" s="557"/>
      <c r="F13" s="606"/>
      <c r="G13" s="607"/>
      <c r="H13" s="607"/>
      <c r="I13" s="607"/>
      <c r="J13" s="607"/>
      <c r="K13" s="607"/>
      <c r="L13" s="607"/>
      <c r="M13" s="607"/>
      <c r="N13" s="607"/>
      <c r="O13" s="607"/>
      <c r="P13" s="607"/>
      <c r="Q13" s="607"/>
      <c r="R13" s="607"/>
      <c r="S13" s="608"/>
    </row>
    <row r="14" spans="1:19" ht="15.75" customHeight="1" x14ac:dyDescent="0.25">
      <c r="A14" s="556"/>
      <c r="B14" s="556"/>
      <c r="C14" s="556"/>
      <c r="D14" s="609">
        <v>6</v>
      </c>
      <c r="E14" s="613">
        <v>1949</v>
      </c>
      <c r="F14" s="614" t="s">
        <v>1293</v>
      </c>
      <c r="G14" s="569"/>
      <c r="H14" s="569"/>
      <c r="I14" s="569"/>
      <c r="J14" s="569"/>
      <c r="K14" s="569"/>
      <c r="L14" s="569"/>
      <c r="M14" s="569"/>
      <c r="N14" s="569"/>
      <c r="O14" s="569"/>
      <c r="P14" s="569"/>
      <c r="Q14" s="569"/>
      <c r="R14" s="569"/>
      <c r="S14" s="605"/>
    </row>
    <row r="15" spans="1:19" ht="15.75" customHeight="1" x14ac:dyDescent="0.25">
      <c r="A15" s="556"/>
      <c r="B15" s="556"/>
      <c r="C15" s="556"/>
      <c r="D15" s="557"/>
      <c r="E15" s="557"/>
      <c r="F15" s="606"/>
      <c r="G15" s="607"/>
      <c r="H15" s="607"/>
      <c r="I15" s="607"/>
      <c r="J15" s="607"/>
      <c r="K15" s="607"/>
      <c r="L15" s="607"/>
      <c r="M15" s="607"/>
      <c r="N15" s="607"/>
      <c r="O15" s="607"/>
      <c r="P15" s="607"/>
      <c r="Q15" s="607"/>
      <c r="R15" s="607"/>
      <c r="S15" s="608"/>
    </row>
    <row r="16" spans="1:19" ht="15.75" customHeight="1" x14ac:dyDescent="0.25">
      <c r="A16" s="556"/>
      <c r="B16" s="556"/>
      <c r="C16" s="556"/>
      <c r="D16" s="609">
        <v>7</v>
      </c>
      <c r="E16" s="630">
        <v>1958</v>
      </c>
      <c r="F16" s="614" t="s">
        <v>1292</v>
      </c>
      <c r="G16" s="569"/>
      <c r="H16" s="569"/>
      <c r="I16" s="569"/>
      <c r="J16" s="569"/>
      <c r="K16" s="569"/>
      <c r="L16" s="569"/>
      <c r="M16" s="569"/>
      <c r="N16" s="569"/>
      <c r="O16" s="569"/>
      <c r="P16" s="569"/>
      <c r="Q16" s="569"/>
      <c r="R16" s="569"/>
      <c r="S16" s="605"/>
    </row>
    <row r="17" spans="1:19" ht="15.75" customHeight="1" x14ac:dyDescent="0.25">
      <c r="A17" s="556"/>
      <c r="B17" s="556"/>
      <c r="C17" s="556"/>
      <c r="D17" s="557"/>
      <c r="E17" s="631"/>
      <c r="F17" s="606"/>
      <c r="G17" s="607"/>
      <c r="H17" s="607"/>
      <c r="I17" s="607"/>
      <c r="J17" s="607"/>
      <c r="K17" s="607"/>
      <c r="L17" s="607"/>
      <c r="M17" s="607"/>
      <c r="N17" s="607"/>
      <c r="O17" s="607"/>
      <c r="P17" s="607"/>
      <c r="Q17" s="607"/>
      <c r="R17" s="607"/>
      <c r="S17" s="608"/>
    </row>
    <row r="18" spans="1:19" ht="15.75" customHeight="1" x14ac:dyDescent="0.25">
      <c r="A18" s="556"/>
      <c r="B18" s="556"/>
      <c r="C18" s="556"/>
      <c r="D18" s="609">
        <v>8</v>
      </c>
      <c r="E18" s="610">
        <v>2016</v>
      </c>
      <c r="F18" s="624" t="s">
        <v>1307</v>
      </c>
      <c r="G18" s="625"/>
      <c r="H18" s="625"/>
      <c r="I18" s="625"/>
      <c r="J18" s="625"/>
      <c r="K18" s="625"/>
      <c r="L18" s="625"/>
      <c r="M18" s="625"/>
      <c r="N18" s="625"/>
      <c r="O18" s="625"/>
      <c r="P18" s="625"/>
      <c r="Q18" s="625"/>
      <c r="R18" s="625"/>
      <c r="S18" s="626"/>
    </row>
    <row r="19" spans="1:19" ht="15.75" customHeight="1" x14ac:dyDescent="0.25">
      <c r="A19" s="556"/>
      <c r="B19" s="556"/>
      <c r="C19" s="556"/>
      <c r="D19" s="557"/>
      <c r="E19" s="611"/>
      <c r="F19" s="627"/>
      <c r="G19" s="628"/>
      <c r="H19" s="628"/>
      <c r="I19" s="628"/>
      <c r="J19" s="628"/>
      <c r="K19" s="628"/>
      <c r="L19" s="628"/>
      <c r="M19" s="628"/>
      <c r="N19" s="628"/>
      <c r="O19" s="628"/>
      <c r="P19" s="628"/>
      <c r="Q19" s="628"/>
      <c r="R19" s="628"/>
      <c r="S19" s="629"/>
    </row>
    <row r="20" spans="1:19" ht="15.75" customHeight="1" x14ac:dyDescent="0.25">
      <c r="A20" s="556"/>
      <c r="B20" s="556"/>
      <c r="C20" s="556"/>
      <c r="D20" s="609">
        <v>9</v>
      </c>
      <c r="E20" s="610">
        <v>2020</v>
      </c>
      <c r="F20" s="612" t="s">
        <v>1294</v>
      </c>
      <c r="G20" s="569"/>
      <c r="H20" s="569"/>
      <c r="I20" s="569"/>
      <c r="J20" s="569"/>
      <c r="K20" s="569"/>
      <c r="L20" s="569"/>
      <c r="M20" s="569"/>
      <c r="N20" s="569"/>
      <c r="O20" s="569"/>
      <c r="P20" s="569"/>
      <c r="Q20" s="569"/>
      <c r="R20" s="569"/>
      <c r="S20" s="605"/>
    </row>
    <row r="21" spans="1:19" ht="30.75" customHeight="1" x14ac:dyDescent="0.25">
      <c r="A21" s="556"/>
      <c r="B21" s="556"/>
      <c r="C21" s="556"/>
      <c r="D21" s="557"/>
      <c r="E21" s="611"/>
      <c r="F21" s="606"/>
      <c r="G21" s="607"/>
      <c r="H21" s="607"/>
      <c r="I21" s="607"/>
      <c r="J21" s="607"/>
      <c r="K21" s="607"/>
      <c r="L21" s="607"/>
      <c r="M21" s="607"/>
      <c r="N21" s="607"/>
      <c r="O21" s="607"/>
      <c r="P21" s="607"/>
      <c r="Q21" s="607"/>
      <c r="R21" s="607"/>
      <c r="S21" s="608"/>
    </row>
    <row r="22" spans="1:19" ht="24" customHeight="1" x14ac:dyDescent="0.25">
      <c r="A22" s="634">
        <v>2</v>
      </c>
      <c r="B22" s="635" t="s">
        <v>4</v>
      </c>
      <c r="C22" s="635" t="s">
        <v>164</v>
      </c>
      <c r="D22" s="621" t="s">
        <v>165</v>
      </c>
      <c r="E22" s="594"/>
      <c r="F22" s="594"/>
      <c r="G22" s="594"/>
      <c r="H22" s="594"/>
      <c r="I22" s="594"/>
      <c r="J22" s="594"/>
      <c r="K22" s="594"/>
      <c r="L22" s="594"/>
      <c r="M22" s="594"/>
      <c r="N22" s="594"/>
      <c r="O22" s="594"/>
      <c r="P22" s="594"/>
      <c r="Q22" s="594"/>
      <c r="R22" s="594"/>
      <c r="S22" s="563"/>
    </row>
    <row r="23" spans="1:19" ht="136.5" customHeight="1" x14ac:dyDescent="0.25">
      <c r="A23" s="574"/>
      <c r="B23" s="556"/>
      <c r="C23" s="556"/>
      <c r="D23" s="62" t="s">
        <v>1295</v>
      </c>
      <c r="E23" s="615" t="s">
        <v>1308</v>
      </c>
      <c r="F23" s="616"/>
      <c r="G23" s="616"/>
      <c r="H23" s="616"/>
      <c r="I23" s="616"/>
      <c r="J23" s="414"/>
      <c r="K23" s="414"/>
      <c r="L23" s="414"/>
      <c r="M23" s="414"/>
      <c r="N23" s="414"/>
      <c r="O23" s="414"/>
      <c r="P23" s="414"/>
      <c r="Q23" s="414"/>
      <c r="R23" s="414"/>
      <c r="S23" s="415"/>
    </row>
    <row r="24" spans="1:19" ht="144.75" customHeight="1" x14ac:dyDescent="0.25">
      <c r="A24" s="574"/>
      <c r="B24" s="556"/>
      <c r="C24" s="556"/>
      <c r="D24" s="416" t="s">
        <v>1296</v>
      </c>
      <c r="E24" s="615" t="s">
        <v>1297</v>
      </c>
      <c r="F24" s="616"/>
      <c r="G24" s="616"/>
      <c r="H24" s="616"/>
      <c r="I24" s="616"/>
      <c r="J24" s="616"/>
      <c r="K24" s="414"/>
      <c r="L24" s="414"/>
      <c r="M24" s="414"/>
      <c r="N24" s="414"/>
      <c r="O24" s="414"/>
      <c r="P24" s="414"/>
      <c r="Q24" s="414"/>
      <c r="R24" s="414"/>
      <c r="S24" s="415"/>
    </row>
    <row r="25" spans="1:19" ht="78" customHeight="1" x14ac:dyDescent="0.25">
      <c r="A25" s="637">
        <v>3</v>
      </c>
      <c r="B25" s="636" t="s">
        <v>5</v>
      </c>
      <c r="C25" s="636" t="s">
        <v>166</v>
      </c>
      <c r="D25" s="62"/>
      <c r="E25" s="310"/>
      <c r="F25" s="311"/>
      <c r="G25" s="311"/>
      <c r="H25" s="311"/>
      <c r="I25" s="311"/>
      <c r="J25" s="311"/>
      <c r="K25" s="311"/>
      <c r="L25" s="311"/>
      <c r="M25" s="311"/>
      <c r="N25" s="311"/>
      <c r="O25" s="311"/>
      <c r="P25" s="311"/>
      <c r="Q25" s="311"/>
      <c r="R25" s="311"/>
      <c r="S25" s="312"/>
    </row>
    <row r="26" spans="1:19" ht="15.75" customHeight="1" x14ac:dyDescent="0.25">
      <c r="A26" s="638"/>
      <c r="B26" s="556"/>
      <c r="C26" s="556"/>
      <c r="D26" s="639" t="s">
        <v>1161</v>
      </c>
      <c r="E26" s="640"/>
      <c r="F26" s="640"/>
      <c r="G26" s="313"/>
      <c r="H26" s="313"/>
      <c r="I26" s="313"/>
      <c r="J26" s="313"/>
      <c r="K26" s="313"/>
      <c r="L26" s="313"/>
      <c r="M26" s="313"/>
      <c r="N26" s="313"/>
      <c r="O26" s="313"/>
      <c r="P26" s="313"/>
      <c r="Q26" s="313"/>
      <c r="R26" s="313"/>
      <c r="S26" s="282"/>
    </row>
    <row r="27" spans="1:19" ht="15.75" customHeight="1" x14ac:dyDescent="0.25">
      <c r="A27" s="638"/>
      <c r="B27" s="556"/>
      <c r="C27" s="556"/>
      <c r="D27" s="641"/>
      <c r="E27" s="642"/>
      <c r="F27" s="642"/>
      <c r="G27" s="314"/>
      <c r="H27" s="314"/>
      <c r="I27" s="314"/>
      <c r="J27" s="314"/>
      <c r="K27" s="314"/>
      <c r="L27" s="314"/>
      <c r="M27" s="314"/>
      <c r="N27" s="314"/>
      <c r="O27" s="314"/>
      <c r="P27" s="314"/>
      <c r="Q27" s="314"/>
      <c r="R27" s="314"/>
      <c r="S27" s="283"/>
    </row>
    <row r="28" spans="1:19" ht="15.75" customHeight="1" x14ac:dyDescent="0.25">
      <c r="A28" s="638"/>
      <c r="B28" s="556"/>
      <c r="C28" s="556"/>
      <c r="D28" s="641"/>
      <c r="E28" s="642"/>
      <c r="F28" s="642"/>
      <c r="G28" s="314"/>
      <c r="H28" s="314"/>
      <c r="I28" s="314"/>
      <c r="J28" s="314"/>
      <c r="K28" s="314"/>
      <c r="L28" s="314"/>
      <c r="M28" s="314"/>
      <c r="N28" s="314"/>
      <c r="O28" s="314"/>
      <c r="P28" s="314"/>
      <c r="Q28" s="314"/>
      <c r="R28" s="314"/>
      <c r="S28" s="283"/>
    </row>
    <row r="29" spans="1:19" ht="15.75" customHeight="1" x14ac:dyDescent="0.25">
      <c r="A29" s="638"/>
      <c r="B29" s="556"/>
      <c r="C29" s="556"/>
      <c r="D29" s="641"/>
      <c r="E29" s="642"/>
      <c r="F29" s="642"/>
      <c r="G29" s="314"/>
      <c r="H29" s="314"/>
      <c r="I29" s="314"/>
      <c r="J29" s="314"/>
      <c r="K29" s="314"/>
      <c r="L29" s="314"/>
      <c r="M29" s="314"/>
      <c r="N29" s="314"/>
      <c r="O29" s="314"/>
      <c r="P29" s="314"/>
      <c r="Q29" s="314"/>
      <c r="R29" s="314"/>
      <c r="S29" s="283"/>
    </row>
    <row r="30" spans="1:19" ht="15.75" customHeight="1" x14ac:dyDescent="0.25">
      <c r="A30" s="638"/>
      <c r="B30" s="556"/>
      <c r="C30" s="556"/>
      <c r="D30" s="641"/>
      <c r="E30" s="642"/>
      <c r="F30" s="642"/>
      <c r="G30" s="314"/>
      <c r="H30" s="314"/>
      <c r="I30" s="314"/>
      <c r="J30" s="314"/>
      <c r="K30" s="314"/>
      <c r="L30" s="314"/>
      <c r="M30" s="314"/>
      <c r="N30" s="314"/>
      <c r="O30" s="314"/>
      <c r="P30" s="314"/>
      <c r="Q30" s="314"/>
      <c r="R30" s="314"/>
      <c r="S30" s="283"/>
    </row>
    <row r="31" spans="1:19" ht="15.75" customHeight="1" x14ac:dyDescent="0.25">
      <c r="A31" s="638"/>
      <c r="B31" s="556"/>
      <c r="C31" s="556"/>
      <c r="D31" s="641"/>
      <c r="E31" s="642"/>
      <c r="F31" s="642"/>
      <c r="G31" s="314"/>
      <c r="H31" s="314"/>
      <c r="I31" s="314"/>
      <c r="J31" s="314"/>
      <c r="K31" s="314"/>
      <c r="L31" s="314"/>
      <c r="M31" s="314"/>
      <c r="N31" s="314"/>
      <c r="O31" s="314"/>
      <c r="P31" s="314"/>
      <c r="Q31" s="314"/>
      <c r="R31" s="314"/>
      <c r="S31" s="283"/>
    </row>
    <row r="32" spans="1:19" ht="15.75" customHeight="1" x14ac:dyDescent="0.25">
      <c r="A32" s="638"/>
      <c r="B32" s="556"/>
      <c r="C32" s="556"/>
      <c r="D32" s="641"/>
      <c r="E32" s="642"/>
      <c r="F32" s="642"/>
      <c r="G32" s="314"/>
      <c r="H32" s="314"/>
      <c r="I32" s="314"/>
      <c r="J32" s="314"/>
      <c r="K32" s="314"/>
      <c r="L32" s="314"/>
      <c r="M32" s="314"/>
      <c r="N32" s="314"/>
      <c r="O32" s="314"/>
      <c r="P32" s="314"/>
      <c r="Q32" s="314"/>
      <c r="R32" s="314"/>
      <c r="S32" s="283"/>
    </row>
    <row r="33" spans="1:19" ht="15.75" customHeight="1" x14ac:dyDescent="0.25">
      <c r="A33" s="638"/>
      <c r="B33" s="556"/>
      <c r="C33" s="556"/>
      <c r="D33" s="641"/>
      <c r="E33" s="642"/>
      <c r="F33" s="642"/>
      <c r="G33" s="314"/>
      <c r="H33" s="314"/>
      <c r="I33" s="314"/>
      <c r="J33" s="314"/>
      <c r="K33" s="314"/>
      <c r="L33" s="314"/>
      <c r="M33" s="314"/>
      <c r="N33" s="314"/>
      <c r="O33" s="314"/>
      <c r="P33" s="314"/>
      <c r="Q33" s="314"/>
      <c r="R33" s="314"/>
      <c r="S33" s="283"/>
    </row>
    <row r="34" spans="1:19" ht="75.75" customHeight="1" x14ac:dyDescent="0.25">
      <c r="A34" s="638"/>
      <c r="B34" s="556"/>
      <c r="C34" s="556"/>
      <c r="D34" s="641"/>
      <c r="E34" s="642"/>
      <c r="F34" s="642"/>
      <c r="G34" s="314"/>
      <c r="H34" s="314"/>
      <c r="I34" s="314"/>
      <c r="J34" s="314"/>
      <c r="K34" s="314"/>
      <c r="L34" s="314"/>
      <c r="M34" s="314"/>
      <c r="N34" s="314"/>
      <c r="O34" s="314"/>
      <c r="P34" s="314"/>
      <c r="Q34" s="314"/>
      <c r="R34" s="314"/>
      <c r="S34" s="283"/>
    </row>
    <row r="35" spans="1:19" ht="15.75" hidden="1" customHeight="1" x14ac:dyDescent="0.25">
      <c r="A35" s="638"/>
      <c r="B35" s="556"/>
      <c r="C35" s="556"/>
      <c r="D35" s="641"/>
      <c r="E35" s="642"/>
      <c r="F35" s="642"/>
      <c r="G35" s="314"/>
      <c r="H35" s="314"/>
      <c r="I35" s="314"/>
      <c r="J35" s="314"/>
      <c r="K35" s="314"/>
      <c r="L35" s="314"/>
      <c r="M35" s="314"/>
      <c r="N35" s="314"/>
      <c r="O35" s="314"/>
      <c r="P35" s="314"/>
      <c r="Q35" s="314"/>
      <c r="R35" s="314"/>
      <c r="S35" s="283"/>
    </row>
    <row r="36" spans="1:19" ht="15.75" hidden="1" customHeight="1" x14ac:dyDescent="0.25">
      <c r="A36" s="638"/>
      <c r="B36" s="556"/>
      <c r="C36" s="556"/>
      <c r="D36" s="641"/>
      <c r="E36" s="642"/>
      <c r="F36" s="642"/>
      <c r="G36" s="314"/>
      <c r="H36" s="314"/>
      <c r="I36" s="314"/>
      <c r="J36" s="314"/>
      <c r="K36" s="314"/>
      <c r="L36" s="314"/>
      <c r="M36" s="314"/>
      <c r="N36" s="314"/>
      <c r="O36" s="314"/>
      <c r="P36" s="314"/>
      <c r="Q36" s="314"/>
      <c r="R36" s="314"/>
      <c r="S36" s="283"/>
    </row>
    <row r="37" spans="1:19" ht="15.75" hidden="1" customHeight="1" x14ac:dyDescent="0.25">
      <c r="A37" s="638"/>
      <c r="B37" s="556"/>
      <c r="C37" s="556"/>
      <c r="D37" s="641"/>
      <c r="E37" s="642"/>
      <c r="F37" s="642"/>
      <c r="G37" s="314"/>
      <c r="H37" s="314"/>
      <c r="I37" s="314"/>
      <c r="J37" s="314"/>
      <c r="K37" s="314"/>
      <c r="L37" s="314"/>
      <c r="M37" s="314"/>
      <c r="N37" s="314"/>
      <c r="O37" s="314"/>
      <c r="P37" s="314"/>
      <c r="Q37" s="314"/>
      <c r="R37" s="314"/>
      <c r="S37" s="283"/>
    </row>
    <row r="38" spans="1:19" ht="15.75" hidden="1" customHeight="1" x14ac:dyDescent="0.25">
      <c r="A38" s="638"/>
      <c r="B38" s="556"/>
      <c r="C38" s="556"/>
      <c r="D38" s="641"/>
      <c r="E38" s="642"/>
      <c r="F38" s="642"/>
      <c r="G38" s="314"/>
      <c r="H38" s="314"/>
      <c r="I38" s="314"/>
      <c r="J38" s="314"/>
      <c r="K38" s="314"/>
      <c r="L38" s="314"/>
      <c r="M38" s="314"/>
      <c r="N38" s="314"/>
      <c r="O38" s="314"/>
      <c r="P38" s="314"/>
      <c r="Q38" s="314"/>
      <c r="R38" s="314"/>
      <c r="S38" s="283"/>
    </row>
    <row r="39" spans="1:19" ht="15.75" hidden="1" customHeight="1" x14ac:dyDescent="0.25">
      <c r="A39" s="638"/>
      <c r="B39" s="556"/>
      <c r="C39" s="556"/>
      <c r="D39" s="641"/>
      <c r="E39" s="642"/>
      <c r="F39" s="642"/>
      <c r="G39" s="314"/>
      <c r="H39" s="314"/>
      <c r="I39" s="314"/>
      <c r="J39" s="314"/>
      <c r="K39" s="314"/>
      <c r="L39" s="314"/>
      <c r="M39" s="314"/>
      <c r="N39" s="314"/>
      <c r="O39" s="314"/>
      <c r="P39" s="314"/>
      <c r="Q39" s="314"/>
      <c r="R39" s="314"/>
      <c r="S39" s="283"/>
    </row>
    <row r="40" spans="1:19" ht="197.25" customHeight="1" x14ac:dyDescent="0.25">
      <c r="A40" s="571"/>
      <c r="B40" s="557"/>
      <c r="C40" s="557"/>
      <c r="D40" s="643"/>
      <c r="E40" s="644"/>
      <c r="F40" s="644"/>
      <c r="G40" s="273"/>
      <c r="H40" s="273"/>
      <c r="I40" s="273"/>
      <c r="J40" s="273"/>
      <c r="K40" s="273"/>
      <c r="L40" s="273"/>
      <c r="M40" s="273"/>
      <c r="N40" s="273"/>
      <c r="O40" s="273"/>
      <c r="P40" s="273"/>
      <c r="Q40" s="273"/>
      <c r="R40" s="273"/>
      <c r="S40" s="274"/>
    </row>
    <row r="41" spans="1:19" ht="98.25" customHeight="1" x14ac:dyDescent="0.25">
      <c r="A41" s="63" t="s">
        <v>167</v>
      </c>
      <c r="B41" s="64"/>
      <c r="C41" s="64"/>
      <c r="D41" s="577"/>
      <c r="E41" s="594"/>
      <c r="F41" s="594"/>
      <c r="G41" s="594"/>
      <c r="H41" s="594"/>
      <c r="I41" s="594"/>
      <c r="J41" s="594"/>
      <c r="K41" s="594"/>
      <c r="L41" s="594"/>
      <c r="M41" s="594"/>
      <c r="N41" s="594"/>
      <c r="O41" s="594"/>
      <c r="P41" s="594"/>
      <c r="Q41" s="594"/>
      <c r="R41" s="594"/>
      <c r="S41" s="622"/>
    </row>
    <row r="42" spans="1:19" ht="39" customHeight="1" x14ac:dyDescent="0.25">
      <c r="A42" s="60" t="s">
        <v>168</v>
      </c>
      <c r="B42" s="60" t="s">
        <v>169</v>
      </c>
      <c r="C42" s="60" t="s">
        <v>170</v>
      </c>
      <c r="D42" s="623" t="s">
        <v>171</v>
      </c>
      <c r="E42" s="563"/>
      <c r="F42" s="623" t="s">
        <v>172</v>
      </c>
      <c r="G42" s="594"/>
      <c r="H42" s="563"/>
      <c r="I42" s="617" t="s">
        <v>173</v>
      </c>
      <c r="J42" s="618"/>
      <c r="K42" s="618"/>
      <c r="L42" s="618"/>
      <c r="M42" s="618"/>
      <c r="N42" s="618"/>
      <c r="O42" s="618"/>
      <c r="P42" s="618"/>
      <c r="Q42" s="618"/>
      <c r="R42" s="618"/>
      <c r="S42" s="619"/>
    </row>
    <row r="43" spans="1:19" ht="15.75" customHeight="1" x14ac:dyDescent="0.25">
      <c r="A43" s="595">
        <v>1</v>
      </c>
      <c r="B43" s="560" t="s">
        <v>1309</v>
      </c>
      <c r="C43" s="561"/>
      <c r="D43" s="620"/>
      <c r="E43" s="605"/>
      <c r="F43" s="620"/>
      <c r="G43" s="569"/>
      <c r="H43" s="605"/>
      <c r="I43" s="568"/>
      <c r="J43" s="569"/>
      <c r="K43" s="569"/>
      <c r="L43" s="569"/>
      <c r="M43" s="569"/>
      <c r="N43" s="569"/>
      <c r="O43" s="569"/>
      <c r="P43" s="569"/>
      <c r="Q43" s="569"/>
      <c r="R43" s="569"/>
      <c r="S43" s="605"/>
    </row>
    <row r="44" spans="1:19" ht="15.75" customHeight="1" x14ac:dyDescent="0.25">
      <c r="A44" s="556"/>
      <c r="B44" s="556"/>
      <c r="C44" s="556"/>
      <c r="D44" s="572"/>
      <c r="E44" s="574"/>
      <c r="F44" s="572"/>
      <c r="G44" s="573"/>
      <c r="H44" s="574"/>
      <c r="I44" s="572"/>
      <c r="J44" s="573"/>
      <c r="K44" s="573"/>
      <c r="L44" s="573"/>
      <c r="M44" s="573"/>
      <c r="N44" s="573"/>
      <c r="O44" s="573"/>
      <c r="P44" s="573"/>
      <c r="Q44" s="573"/>
      <c r="R44" s="573"/>
      <c r="S44" s="574"/>
    </row>
    <row r="45" spans="1:19" ht="15.75" customHeight="1" x14ac:dyDescent="0.25">
      <c r="A45" s="556"/>
      <c r="B45" s="556"/>
      <c r="C45" s="556"/>
      <c r="D45" s="572"/>
      <c r="E45" s="574"/>
      <c r="F45" s="572"/>
      <c r="G45" s="573"/>
      <c r="H45" s="574"/>
      <c r="I45" s="572"/>
      <c r="J45" s="573"/>
      <c r="K45" s="573"/>
      <c r="L45" s="573"/>
      <c r="M45" s="573"/>
      <c r="N45" s="573"/>
      <c r="O45" s="573"/>
      <c r="P45" s="573"/>
      <c r="Q45" s="573"/>
      <c r="R45" s="573"/>
      <c r="S45" s="574"/>
    </row>
    <row r="46" spans="1:19" ht="15.75" customHeight="1" x14ac:dyDescent="0.25">
      <c r="A46" s="556"/>
      <c r="B46" s="556"/>
      <c r="C46" s="556"/>
      <c r="D46" s="572"/>
      <c r="E46" s="574"/>
      <c r="F46" s="572"/>
      <c r="G46" s="573"/>
      <c r="H46" s="574"/>
      <c r="I46" s="572"/>
      <c r="J46" s="573"/>
      <c r="K46" s="573"/>
      <c r="L46" s="573"/>
      <c r="M46" s="573"/>
      <c r="N46" s="573"/>
      <c r="O46" s="573"/>
      <c r="P46" s="573"/>
      <c r="Q46" s="573"/>
      <c r="R46" s="573"/>
      <c r="S46" s="574"/>
    </row>
    <row r="47" spans="1:19" ht="15.75" customHeight="1" x14ac:dyDescent="0.25">
      <c r="A47" s="556"/>
      <c r="B47" s="556"/>
      <c r="C47" s="556"/>
      <c r="D47" s="572"/>
      <c r="E47" s="574"/>
      <c r="F47" s="572"/>
      <c r="G47" s="573"/>
      <c r="H47" s="574"/>
      <c r="I47" s="572"/>
      <c r="J47" s="573"/>
      <c r="K47" s="573"/>
      <c r="L47" s="573"/>
      <c r="M47" s="573"/>
      <c r="N47" s="573"/>
      <c r="O47" s="573"/>
      <c r="P47" s="573"/>
      <c r="Q47" s="573"/>
      <c r="R47" s="573"/>
      <c r="S47" s="574"/>
    </row>
    <row r="48" spans="1:19" ht="15.75" customHeight="1" x14ac:dyDescent="0.25">
      <c r="A48" s="556"/>
      <c r="B48" s="556"/>
      <c r="C48" s="556"/>
      <c r="D48" s="572"/>
      <c r="E48" s="574"/>
      <c r="F48" s="572"/>
      <c r="G48" s="573"/>
      <c r="H48" s="574"/>
      <c r="I48" s="572"/>
      <c r="J48" s="573"/>
      <c r="K48" s="573"/>
      <c r="L48" s="573"/>
      <c r="M48" s="573"/>
      <c r="N48" s="573"/>
      <c r="O48" s="573"/>
      <c r="P48" s="573"/>
      <c r="Q48" s="573"/>
      <c r="R48" s="573"/>
      <c r="S48" s="574"/>
    </row>
    <row r="49" spans="1:19" ht="15.75" customHeight="1" x14ac:dyDescent="0.25">
      <c r="A49" s="556"/>
      <c r="B49" s="556"/>
      <c r="C49" s="556"/>
      <c r="D49" s="572"/>
      <c r="E49" s="574"/>
      <c r="F49" s="572"/>
      <c r="G49" s="573"/>
      <c r="H49" s="574"/>
      <c r="I49" s="572"/>
      <c r="J49" s="573"/>
      <c r="K49" s="573"/>
      <c r="L49" s="573"/>
      <c r="M49" s="573"/>
      <c r="N49" s="573"/>
      <c r="O49" s="573"/>
      <c r="P49" s="573"/>
      <c r="Q49" s="573"/>
      <c r="R49" s="573"/>
      <c r="S49" s="574"/>
    </row>
    <row r="50" spans="1:19" ht="167.25" customHeight="1" x14ac:dyDescent="0.25">
      <c r="A50" s="556"/>
      <c r="B50" s="556"/>
      <c r="C50" s="556"/>
      <c r="D50" s="572"/>
      <c r="E50" s="574"/>
      <c r="F50" s="572"/>
      <c r="G50" s="573"/>
      <c r="H50" s="574"/>
      <c r="I50" s="572"/>
      <c r="J50" s="573"/>
      <c r="K50" s="573"/>
      <c r="L50" s="573"/>
      <c r="M50" s="573"/>
      <c r="N50" s="573"/>
      <c r="O50" s="573"/>
      <c r="P50" s="573"/>
      <c r="Q50" s="573"/>
      <c r="R50" s="573"/>
      <c r="S50" s="574"/>
    </row>
    <row r="51" spans="1:19" ht="15.75" customHeight="1" x14ac:dyDescent="0.25">
      <c r="A51" s="556"/>
      <c r="B51" s="556"/>
      <c r="C51" s="556"/>
      <c r="D51" s="572"/>
      <c r="E51" s="574"/>
      <c r="F51" s="572"/>
      <c r="G51" s="573"/>
      <c r="H51" s="574"/>
      <c r="I51" s="572"/>
      <c r="J51" s="573"/>
      <c r="K51" s="573"/>
      <c r="L51" s="573"/>
      <c r="M51" s="573"/>
      <c r="N51" s="573"/>
      <c r="O51" s="573"/>
      <c r="P51" s="573"/>
      <c r="Q51" s="573"/>
      <c r="R51" s="573"/>
      <c r="S51" s="574"/>
    </row>
    <row r="52" spans="1:19" ht="15.75" customHeight="1" x14ac:dyDescent="0.25">
      <c r="A52" s="556"/>
      <c r="B52" s="556"/>
      <c r="C52" s="556"/>
      <c r="D52" s="572"/>
      <c r="E52" s="574"/>
      <c r="F52" s="572"/>
      <c r="G52" s="573"/>
      <c r="H52" s="574"/>
      <c r="I52" s="572"/>
      <c r="J52" s="573"/>
      <c r="K52" s="573"/>
      <c r="L52" s="573"/>
      <c r="M52" s="573"/>
      <c r="N52" s="573"/>
      <c r="O52" s="573"/>
      <c r="P52" s="573"/>
      <c r="Q52" s="573"/>
      <c r="R52" s="573"/>
      <c r="S52" s="574"/>
    </row>
    <row r="53" spans="1:19" ht="15.75" customHeight="1" x14ac:dyDescent="0.25">
      <c r="A53" s="557"/>
      <c r="B53" s="557"/>
      <c r="C53" s="557"/>
      <c r="D53" s="606"/>
      <c r="E53" s="608"/>
      <c r="F53" s="606"/>
      <c r="G53" s="607"/>
      <c r="H53" s="608"/>
      <c r="I53" s="572"/>
      <c r="J53" s="573"/>
      <c r="K53" s="573"/>
      <c r="L53" s="573"/>
      <c r="M53" s="573"/>
      <c r="N53" s="573"/>
      <c r="O53" s="573"/>
      <c r="P53" s="573"/>
      <c r="Q53" s="573"/>
      <c r="R53" s="573"/>
      <c r="S53" s="574"/>
    </row>
  </sheetData>
  <mergeCells count="50">
    <mergeCell ref="D8:D9"/>
    <mergeCell ref="E8:E9"/>
    <mergeCell ref="D6:D7"/>
    <mergeCell ref="E10:E11"/>
    <mergeCell ref="E14:E15"/>
    <mergeCell ref="F14:S15"/>
    <mergeCell ref="E6:E7"/>
    <mergeCell ref="F6:S7"/>
    <mergeCell ref="A43:A53"/>
    <mergeCell ref="B43:B53"/>
    <mergeCell ref="C43:C53"/>
    <mergeCell ref="D43:E53"/>
    <mergeCell ref="A22:A24"/>
    <mergeCell ref="B22:B24"/>
    <mergeCell ref="C22:C24"/>
    <mergeCell ref="B25:B40"/>
    <mergeCell ref="C25:C40"/>
    <mergeCell ref="A25:A40"/>
    <mergeCell ref="D26:F40"/>
    <mergeCell ref="F42:H42"/>
    <mergeCell ref="E23:I23"/>
    <mergeCell ref="E24:J24"/>
    <mergeCell ref="I42:S42"/>
    <mergeCell ref="I43:S53"/>
    <mergeCell ref="F43:H53"/>
    <mergeCell ref="D16:D17"/>
    <mergeCell ref="D18:D19"/>
    <mergeCell ref="D20:D21"/>
    <mergeCell ref="E18:E19"/>
    <mergeCell ref="D22:S22"/>
    <mergeCell ref="D41:S41"/>
    <mergeCell ref="D42:E42"/>
    <mergeCell ref="F18:S19"/>
    <mergeCell ref="E16:E17"/>
    <mergeCell ref="D3:S3"/>
    <mergeCell ref="A4:A21"/>
    <mergeCell ref="B4:B21"/>
    <mergeCell ref="D4:S4"/>
    <mergeCell ref="F5:S5"/>
    <mergeCell ref="F8:S9"/>
    <mergeCell ref="F10:S11"/>
    <mergeCell ref="C4:C21"/>
    <mergeCell ref="D12:D13"/>
    <mergeCell ref="D14:D15"/>
    <mergeCell ref="E20:E21"/>
    <mergeCell ref="F20:S21"/>
    <mergeCell ref="E12:E13"/>
    <mergeCell ref="F12:S13"/>
    <mergeCell ref="F16:S17"/>
    <mergeCell ref="D10:D11"/>
  </mergeCells>
  <pageMargins left="0.7" right="0.7" top="0.75" bottom="0.75" header="0" footer="0"/>
  <pageSetup paperSize="9" scale="31"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outlinePr summaryBelow="0" summaryRight="0"/>
    <pageSetUpPr fitToPage="1"/>
  </sheetPr>
  <dimension ref="A1:J32"/>
  <sheetViews>
    <sheetView zoomScale="90" zoomScaleNormal="90" workbookViewId="0">
      <selection activeCell="A2" sqref="A2"/>
    </sheetView>
  </sheetViews>
  <sheetFormatPr defaultColWidth="14.42578125" defaultRowHeight="15" customHeight="1" x14ac:dyDescent="0.25"/>
  <cols>
    <col min="2" max="2" width="18.140625" customWidth="1"/>
    <col min="3" max="3" width="28.42578125" customWidth="1"/>
    <col min="4" max="4" width="70.28515625" customWidth="1"/>
    <col min="5" max="5" width="72.5703125" customWidth="1"/>
    <col min="6" max="6" width="28.28515625" customWidth="1"/>
    <col min="7" max="7" width="23.42578125" customWidth="1"/>
    <col min="8" max="8" width="25.7109375" customWidth="1"/>
    <col min="9" max="9" width="22.28515625" customWidth="1"/>
    <col min="10" max="10" width="17.42578125" customWidth="1"/>
  </cols>
  <sheetData>
    <row r="1" spans="1:10" x14ac:dyDescent="0.25">
      <c r="A1" s="65" t="s">
        <v>174</v>
      </c>
      <c r="B1" s="66"/>
      <c r="C1" s="66"/>
      <c r="D1" s="66"/>
      <c r="E1" s="66"/>
      <c r="F1" s="66"/>
      <c r="G1" s="66"/>
      <c r="H1" s="66"/>
      <c r="I1" s="66"/>
      <c r="J1" s="66"/>
    </row>
    <row r="2" spans="1:10" x14ac:dyDescent="0.25">
      <c r="A2" s="65" t="s">
        <v>175</v>
      </c>
      <c r="B2" s="66"/>
      <c r="C2" s="66"/>
      <c r="D2" s="66"/>
      <c r="E2" s="66"/>
      <c r="F2" s="66"/>
      <c r="G2" s="66"/>
      <c r="H2" s="66"/>
      <c r="I2" s="66"/>
      <c r="J2" s="66"/>
    </row>
    <row r="3" spans="1:10" x14ac:dyDescent="0.25">
      <c r="A3" s="67" t="s">
        <v>98</v>
      </c>
      <c r="B3" s="50" t="s">
        <v>176</v>
      </c>
      <c r="C3" s="50" t="s">
        <v>158</v>
      </c>
      <c r="D3" s="646" t="s">
        <v>177</v>
      </c>
      <c r="E3" s="594"/>
      <c r="F3" s="622"/>
      <c r="G3" s="34"/>
      <c r="H3" s="34"/>
      <c r="I3" s="34"/>
      <c r="J3" s="34"/>
    </row>
    <row r="4" spans="1:10" x14ac:dyDescent="0.25">
      <c r="A4" s="647">
        <v>1</v>
      </c>
      <c r="B4" s="647" t="s">
        <v>175</v>
      </c>
      <c r="C4" s="647" t="s">
        <v>178</v>
      </c>
      <c r="D4" s="68" t="s">
        <v>179</v>
      </c>
      <c r="E4" s="68" t="s">
        <v>180</v>
      </c>
      <c r="F4" s="68" t="s">
        <v>181</v>
      </c>
      <c r="G4" s="69"/>
      <c r="H4" s="66"/>
      <c r="I4" s="66"/>
      <c r="J4" s="66"/>
    </row>
    <row r="5" spans="1:10" x14ac:dyDescent="0.25">
      <c r="A5" s="556"/>
      <c r="B5" s="556"/>
      <c r="C5" s="556"/>
      <c r="D5" s="70" t="s">
        <v>182</v>
      </c>
      <c r="E5" s="241">
        <v>117390.39999999999</v>
      </c>
      <c r="F5" s="239">
        <f>E5/E5</f>
        <v>1</v>
      </c>
      <c r="G5" s="71"/>
      <c r="H5" s="66"/>
      <c r="I5" s="66"/>
      <c r="J5" s="66"/>
    </row>
    <row r="6" spans="1:10" ht="25.5" x14ac:dyDescent="0.25">
      <c r="A6" s="556"/>
      <c r="B6" s="556"/>
      <c r="C6" s="556"/>
      <c r="D6" s="70" t="s">
        <v>183</v>
      </c>
      <c r="E6" s="241">
        <v>55522.737800000003</v>
      </c>
      <c r="F6" s="240">
        <f>E6/$E$5</f>
        <v>0.47297511380828422</v>
      </c>
      <c r="G6" s="238"/>
      <c r="H6" s="66"/>
      <c r="I6" s="66"/>
      <c r="J6" s="66"/>
    </row>
    <row r="7" spans="1:10" x14ac:dyDescent="0.25">
      <c r="A7" s="556"/>
      <c r="B7" s="556"/>
      <c r="C7" s="556"/>
      <c r="D7" s="51" t="s">
        <v>184</v>
      </c>
      <c r="E7" s="241">
        <v>54138.717299999997</v>
      </c>
      <c r="F7" s="240">
        <f t="shared" ref="F7:F26" si="0">E7/$E$5</f>
        <v>0.46118521872316648</v>
      </c>
      <c r="G7" s="31"/>
      <c r="H7" s="66"/>
      <c r="I7" s="66"/>
      <c r="J7" s="66"/>
    </row>
    <row r="8" spans="1:10" x14ac:dyDescent="0.25">
      <c r="A8" s="556"/>
      <c r="B8" s="556"/>
      <c r="C8" s="556"/>
      <c r="D8" s="51" t="s">
        <v>185</v>
      </c>
      <c r="E8" s="241">
        <v>25316.052599999999</v>
      </c>
      <c r="F8" s="240">
        <f t="shared" si="0"/>
        <v>0.21565692424593494</v>
      </c>
      <c r="G8" s="31"/>
      <c r="H8" s="66"/>
      <c r="I8" s="66"/>
      <c r="J8" s="66"/>
    </row>
    <row r="9" spans="1:10" x14ac:dyDescent="0.25">
      <c r="A9" s="556"/>
      <c r="B9" s="556"/>
      <c r="C9" s="556"/>
      <c r="D9" s="51" t="s">
        <v>186</v>
      </c>
      <c r="E9" s="241">
        <v>373.36520000000002</v>
      </c>
      <c r="F9" s="240">
        <f t="shared" si="0"/>
        <v>3.1805428723302759E-3</v>
      </c>
      <c r="G9" s="31"/>
      <c r="H9" s="66"/>
      <c r="I9" s="66"/>
      <c r="J9" s="66"/>
    </row>
    <row r="10" spans="1:10" x14ac:dyDescent="0.25">
      <c r="A10" s="556"/>
      <c r="B10" s="556"/>
      <c r="C10" s="556"/>
      <c r="D10" s="51" t="s">
        <v>187</v>
      </c>
      <c r="E10" s="241">
        <v>9901.6185999999998</v>
      </c>
      <c r="F10" s="240">
        <f t="shared" si="0"/>
        <v>8.4347771197644777E-2</v>
      </c>
      <c r="G10" s="31"/>
      <c r="H10" s="66"/>
      <c r="I10" s="66"/>
      <c r="J10" s="66"/>
    </row>
    <row r="11" spans="1:10" x14ac:dyDescent="0.25">
      <c r="A11" s="556"/>
      <c r="B11" s="556"/>
      <c r="C11" s="556"/>
      <c r="D11" s="51" t="s">
        <v>188</v>
      </c>
      <c r="E11" s="241">
        <v>11880.512000000001</v>
      </c>
      <c r="F11" s="240">
        <f t="shared" si="0"/>
        <v>0.10120514113590209</v>
      </c>
      <c r="G11" s="31"/>
      <c r="H11" s="66"/>
      <c r="I11" s="66"/>
      <c r="J11" s="66"/>
    </row>
    <row r="12" spans="1:10" x14ac:dyDescent="0.25">
      <c r="A12" s="556"/>
      <c r="B12" s="556"/>
      <c r="C12" s="556"/>
      <c r="D12" s="51" t="s">
        <v>189</v>
      </c>
      <c r="E12" s="241">
        <v>768.42449999999997</v>
      </c>
      <c r="F12" s="240">
        <f t="shared" si="0"/>
        <v>6.5458887609208252E-3</v>
      </c>
      <c r="G12" s="31"/>
      <c r="H12" s="66"/>
      <c r="I12" s="66"/>
      <c r="J12" s="66"/>
    </row>
    <row r="13" spans="1:10" x14ac:dyDescent="0.25">
      <c r="A13" s="556"/>
      <c r="B13" s="556"/>
      <c r="C13" s="556"/>
      <c r="D13" s="51" t="s">
        <v>190</v>
      </c>
      <c r="E13" s="241">
        <v>615.6</v>
      </c>
      <c r="F13" s="240">
        <f t="shared" si="0"/>
        <v>5.2440403985334408E-3</v>
      </c>
      <c r="G13" s="31"/>
      <c r="H13" s="66"/>
      <c r="I13" s="66"/>
      <c r="J13" s="66"/>
    </row>
    <row r="14" spans="1:10" ht="25.5" x14ac:dyDescent="0.25">
      <c r="A14" s="556"/>
      <c r="B14" s="556"/>
      <c r="C14" s="556"/>
      <c r="D14" s="51" t="s">
        <v>191</v>
      </c>
      <c r="E14" s="241">
        <v>0</v>
      </c>
      <c r="F14" s="240">
        <f t="shared" si="0"/>
        <v>0</v>
      </c>
      <c r="G14" s="31"/>
      <c r="H14" s="66"/>
      <c r="I14" s="66"/>
      <c r="J14" s="66"/>
    </row>
    <row r="15" spans="1:10" ht="25.5" x14ac:dyDescent="0.25">
      <c r="A15" s="556"/>
      <c r="B15" s="556"/>
      <c r="C15" s="556"/>
      <c r="D15" s="70" t="s">
        <v>192</v>
      </c>
      <c r="E15" s="241">
        <v>52011.699000000001</v>
      </c>
      <c r="F15" s="240">
        <f t="shared" si="0"/>
        <v>0.44306603436056102</v>
      </c>
      <c r="G15" s="31"/>
      <c r="H15" s="66"/>
      <c r="I15" s="66"/>
      <c r="J15" s="66"/>
    </row>
    <row r="16" spans="1:10" x14ac:dyDescent="0.25">
      <c r="A16" s="556"/>
      <c r="B16" s="556"/>
      <c r="C16" s="556"/>
      <c r="D16" s="51" t="s">
        <v>193</v>
      </c>
      <c r="E16" s="241">
        <v>47184.679499999998</v>
      </c>
      <c r="F16" s="240">
        <f t="shared" si="0"/>
        <v>0.40194666258910439</v>
      </c>
      <c r="G16" s="31"/>
      <c r="H16" s="66"/>
      <c r="I16" s="66"/>
      <c r="J16" s="66"/>
    </row>
    <row r="17" spans="1:10" x14ac:dyDescent="0.25">
      <c r="A17" s="556"/>
      <c r="B17" s="556"/>
      <c r="C17" s="556"/>
      <c r="D17" s="51" t="s">
        <v>194</v>
      </c>
      <c r="E17" s="241">
        <v>4827.0195000000003</v>
      </c>
      <c r="F17" s="240">
        <f t="shared" si="0"/>
        <v>4.1119371771456616E-2</v>
      </c>
      <c r="G17" s="31"/>
      <c r="H17" s="66"/>
      <c r="I17" s="66"/>
      <c r="J17" s="66"/>
    </row>
    <row r="18" spans="1:10" ht="25.5" x14ac:dyDescent="0.25">
      <c r="A18" s="556"/>
      <c r="B18" s="556"/>
      <c r="C18" s="556"/>
      <c r="D18" s="70" t="s">
        <v>195</v>
      </c>
      <c r="E18" s="241">
        <v>2248.4983999999999</v>
      </c>
      <c r="F18" s="240">
        <f t="shared" si="0"/>
        <v>1.9154022816175769E-2</v>
      </c>
      <c r="G18" s="31"/>
      <c r="H18" s="66"/>
      <c r="I18" s="66"/>
      <c r="J18" s="66"/>
    </row>
    <row r="19" spans="1:10" x14ac:dyDescent="0.25">
      <c r="A19" s="556"/>
      <c r="B19" s="556"/>
      <c r="C19" s="556"/>
      <c r="D19" s="51" t="s">
        <v>196</v>
      </c>
      <c r="E19" s="241">
        <v>574.17359999999996</v>
      </c>
      <c r="F19" s="240">
        <f t="shared" si="0"/>
        <v>4.8911461243849579E-3</v>
      </c>
      <c r="G19" s="31"/>
      <c r="H19" s="66"/>
      <c r="I19" s="66"/>
      <c r="J19" s="66"/>
    </row>
    <row r="20" spans="1:10" ht="25.5" x14ac:dyDescent="0.25">
      <c r="A20" s="556"/>
      <c r="B20" s="556"/>
      <c r="C20" s="556"/>
      <c r="D20" s="51" t="s">
        <v>197</v>
      </c>
      <c r="E20" s="241">
        <v>743.30110000000002</v>
      </c>
      <c r="F20" s="240">
        <f t="shared" si="0"/>
        <v>6.3318729640583901E-3</v>
      </c>
      <c r="G20" s="31"/>
      <c r="H20" s="66"/>
      <c r="I20" s="66"/>
      <c r="J20" s="66"/>
    </row>
    <row r="21" spans="1:10" ht="15.75" customHeight="1" x14ac:dyDescent="0.25">
      <c r="A21" s="556"/>
      <c r="B21" s="556"/>
      <c r="C21" s="556"/>
      <c r="D21" s="72" t="s">
        <v>198</v>
      </c>
      <c r="E21" s="241">
        <v>4012.62</v>
      </c>
      <c r="F21" s="240">
        <f t="shared" si="0"/>
        <v>3.4181841104553697E-2</v>
      </c>
      <c r="G21" s="31"/>
      <c r="H21" s="66"/>
      <c r="I21" s="66"/>
      <c r="J21" s="66"/>
    </row>
    <row r="22" spans="1:10" ht="15.75" customHeight="1" x14ac:dyDescent="0.25">
      <c r="A22" s="556"/>
      <c r="B22" s="556"/>
      <c r="C22" s="556"/>
      <c r="D22" s="72" t="s">
        <v>199</v>
      </c>
      <c r="E22" s="241">
        <v>0</v>
      </c>
      <c r="F22" s="240">
        <f t="shared" si="0"/>
        <v>0</v>
      </c>
      <c r="G22" s="31"/>
      <c r="H22" s="66"/>
      <c r="I22" s="66"/>
      <c r="J22" s="66"/>
    </row>
    <row r="23" spans="1:10" ht="15.75" customHeight="1" x14ac:dyDescent="0.25">
      <c r="A23" s="556"/>
      <c r="B23" s="556"/>
      <c r="C23" s="556"/>
      <c r="D23" s="72" t="s">
        <v>200</v>
      </c>
      <c r="E23" s="241">
        <v>7</v>
      </c>
      <c r="F23" s="240">
        <f t="shared" si="0"/>
        <v>5.9630089002167131E-5</v>
      </c>
      <c r="G23" s="31"/>
      <c r="H23" s="66"/>
      <c r="I23" s="66"/>
      <c r="J23" s="66"/>
    </row>
    <row r="24" spans="1:10" ht="15.75" customHeight="1" x14ac:dyDescent="0.25">
      <c r="A24" s="556"/>
      <c r="B24" s="556"/>
      <c r="C24" s="556"/>
      <c r="D24" s="70" t="s">
        <v>201</v>
      </c>
      <c r="E24" s="241">
        <v>6082.4979999999996</v>
      </c>
      <c r="F24" s="240">
        <f t="shared" si="0"/>
        <v>5.1814271013643366E-2</v>
      </c>
      <c r="G24" s="31"/>
      <c r="H24" s="66"/>
      <c r="I24" s="66"/>
      <c r="J24" s="66"/>
    </row>
    <row r="25" spans="1:10" ht="15.75" customHeight="1" x14ac:dyDescent="0.25">
      <c r="A25" s="556"/>
      <c r="B25" s="556"/>
      <c r="C25" s="556"/>
      <c r="D25" s="70" t="s">
        <v>202</v>
      </c>
      <c r="E25" s="241">
        <v>852.58439999999996</v>
      </c>
      <c r="F25" s="240">
        <f t="shared" si="0"/>
        <v>7.2628119505513226E-3</v>
      </c>
      <c r="G25" s="31"/>
      <c r="H25" s="66"/>
      <c r="I25" s="66"/>
      <c r="J25" s="66"/>
    </row>
    <row r="26" spans="1:10" ht="15.75" customHeight="1" x14ac:dyDescent="0.25">
      <c r="A26" s="557"/>
      <c r="B26" s="557"/>
      <c r="C26" s="557"/>
      <c r="D26" s="70" t="s">
        <v>203</v>
      </c>
      <c r="E26" s="241">
        <v>0</v>
      </c>
      <c r="F26" s="240">
        <f t="shared" si="0"/>
        <v>0</v>
      </c>
      <c r="G26" s="31"/>
      <c r="H26" s="66"/>
      <c r="I26" s="66"/>
      <c r="J26" s="66"/>
    </row>
    <row r="27" spans="1:10" ht="15.75" customHeight="1" x14ac:dyDescent="0.25">
      <c r="A27" s="65" t="s">
        <v>204</v>
      </c>
      <c r="B27" s="66"/>
      <c r="C27" s="66"/>
      <c r="D27" s="66"/>
      <c r="E27" s="66"/>
      <c r="F27" s="66"/>
      <c r="G27" s="66"/>
      <c r="H27" s="66"/>
      <c r="I27" s="66"/>
      <c r="J27" s="66"/>
    </row>
    <row r="28" spans="1:10" ht="15.75" customHeight="1" x14ac:dyDescent="0.25">
      <c r="A28" s="56" t="s">
        <v>205</v>
      </c>
      <c r="B28" s="32"/>
      <c r="C28" s="32"/>
      <c r="D28" s="32"/>
      <c r="E28" s="32"/>
      <c r="F28" s="32"/>
      <c r="G28" s="32"/>
      <c r="H28" s="32"/>
      <c r="I28" s="32"/>
      <c r="J28" s="66"/>
    </row>
    <row r="29" spans="1:10" ht="15.75" customHeight="1" x14ac:dyDescent="0.25">
      <c r="A29" s="73" t="s">
        <v>206</v>
      </c>
      <c r="B29" s="32"/>
      <c r="C29" s="32"/>
      <c r="D29" s="32"/>
      <c r="E29" s="32"/>
      <c r="F29" s="32"/>
      <c r="G29" s="32"/>
      <c r="H29" s="32"/>
      <c r="I29" s="32"/>
      <c r="J29" s="66"/>
    </row>
    <row r="30" spans="1:10" ht="15.75" customHeight="1" x14ac:dyDescent="0.25">
      <c r="A30" s="648" t="s">
        <v>207</v>
      </c>
      <c r="B30" s="594"/>
      <c r="C30" s="594"/>
      <c r="D30" s="594"/>
      <c r="E30" s="594"/>
      <c r="F30" s="594"/>
      <c r="G30" s="594"/>
      <c r="H30" s="594"/>
      <c r="I30" s="594"/>
      <c r="J30" s="563"/>
    </row>
    <row r="31" spans="1:10" ht="80.25" customHeight="1" x14ac:dyDescent="0.25">
      <c r="A31" s="54" t="s">
        <v>168</v>
      </c>
      <c r="B31" s="38" t="s">
        <v>208</v>
      </c>
      <c r="C31" s="38" t="s">
        <v>656</v>
      </c>
      <c r="D31" s="38" t="s">
        <v>209</v>
      </c>
      <c r="E31" s="38" t="s">
        <v>210</v>
      </c>
      <c r="F31" s="36" t="s">
        <v>211</v>
      </c>
      <c r="G31" s="36" t="s">
        <v>212</v>
      </c>
      <c r="H31" s="36" t="s">
        <v>213</v>
      </c>
      <c r="I31" s="36" t="s">
        <v>214</v>
      </c>
      <c r="J31" s="36" t="s">
        <v>215</v>
      </c>
    </row>
    <row r="32" spans="1:10" ht="72" customHeight="1" x14ac:dyDescent="0.25">
      <c r="A32" s="52">
        <v>1</v>
      </c>
      <c r="B32" s="53" t="s">
        <v>655</v>
      </c>
      <c r="C32" s="528">
        <v>0.75949999999999995</v>
      </c>
      <c r="D32" s="53" t="s">
        <v>657</v>
      </c>
      <c r="E32" s="529" t="s">
        <v>658</v>
      </c>
      <c r="F32" s="52" t="s">
        <v>659</v>
      </c>
      <c r="G32" s="478" t="s">
        <v>1483</v>
      </c>
      <c r="H32" s="53" t="s">
        <v>1480</v>
      </c>
      <c r="I32" s="53" t="s">
        <v>1482</v>
      </c>
      <c r="J32" s="523" t="s">
        <v>1481</v>
      </c>
    </row>
  </sheetData>
  <mergeCells count="5">
    <mergeCell ref="D3:F3"/>
    <mergeCell ref="A4:A26"/>
    <mergeCell ref="B4:B26"/>
    <mergeCell ref="C4:C26"/>
    <mergeCell ref="A30:J30"/>
  </mergeCells>
  <pageMargins left="0.25" right="0.25" top="0.75" bottom="0.75" header="0.3" footer="0.3"/>
  <pageSetup scale="41"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V111"/>
  <sheetViews>
    <sheetView zoomScale="90" zoomScaleNormal="90" workbookViewId="0">
      <selection activeCell="H16" sqref="H16"/>
    </sheetView>
  </sheetViews>
  <sheetFormatPr defaultColWidth="14.42578125" defaultRowHeight="15" customHeight="1" x14ac:dyDescent="0.25"/>
  <cols>
    <col min="1" max="1" width="4.42578125" customWidth="1"/>
    <col min="2" max="2" width="26.85546875" customWidth="1"/>
    <col min="3" max="3" width="36.28515625" customWidth="1"/>
    <col min="4" max="8" width="25.85546875" customWidth="1"/>
    <col min="9" max="22" width="9.140625" customWidth="1"/>
  </cols>
  <sheetData>
    <row r="1" spans="1:22" s="553" customFormat="1" ht="15" customHeight="1" x14ac:dyDescent="0.25">
      <c r="I1" s="553">
        <f>E2-I2</f>
        <v>130.5</v>
      </c>
      <c r="J1" s="554">
        <f>I1/I2</f>
        <v>1.028976936723832E-2</v>
      </c>
    </row>
    <row r="2" spans="1:22" s="553" customFormat="1" ht="15" customHeight="1" x14ac:dyDescent="0.25">
      <c r="D2" s="553" t="s">
        <v>1524</v>
      </c>
      <c r="E2" s="553">
        <f>E17</f>
        <v>12813</v>
      </c>
      <c r="F2" s="553">
        <f t="shared" ref="F2:H2" si="0">F17</f>
        <v>12539</v>
      </c>
      <c r="G2" s="553">
        <f t="shared" si="0"/>
        <v>12571</v>
      </c>
      <c r="H2" s="553">
        <f t="shared" si="0"/>
        <v>12807</v>
      </c>
      <c r="I2" s="553">
        <f>AVERAGE(E2:H2)</f>
        <v>12682.5</v>
      </c>
      <c r="J2" s="554">
        <v>1</v>
      </c>
    </row>
    <row r="3" spans="1:22" s="553" customFormat="1" ht="15" customHeight="1" x14ac:dyDescent="0.25">
      <c r="I3" s="553">
        <f>F2-I2</f>
        <v>-143.5</v>
      </c>
      <c r="J3" s="554">
        <f>I3/I2</f>
        <v>-1.1314803863591563E-2</v>
      </c>
    </row>
    <row r="4" spans="1:22" s="553" customFormat="1" ht="15" customHeight="1" x14ac:dyDescent="0.25">
      <c r="D4" s="553" t="s">
        <v>1525</v>
      </c>
      <c r="E4" s="553">
        <f>SUM(E18:E82)</f>
        <v>8431</v>
      </c>
      <c r="F4" s="553">
        <f t="shared" ref="F4:H4" si="1">SUM(F18:F82)</f>
        <v>8618</v>
      </c>
      <c r="G4" s="553">
        <f t="shared" si="1"/>
        <v>8766</v>
      </c>
      <c r="H4" s="553">
        <f t="shared" si="1"/>
        <v>9169</v>
      </c>
      <c r="I4" s="553">
        <f>H4-E4</f>
        <v>738</v>
      </c>
      <c r="J4" s="554"/>
    </row>
    <row r="5" spans="1:22" s="553" customFormat="1" ht="15" customHeight="1" x14ac:dyDescent="0.25">
      <c r="E5" s="554"/>
      <c r="F5" s="554">
        <f t="shared" ref="F5:G5" si="2">(F4-E4)/F4</f>
        <v>2.1698770016245067E-2</v>
      </c>
      <c r="G5" s="554">
        <f t="shared" si="2"/>
        <v>1.6883413187314626E-2</v>
      </c>
      <c r="H5" s="554">
        <f>(H4-G4)/H4</f>
        <v>4.3952448467662775E-2</v>
      </c>
      <c r="I5" s="554">
        <f>I4/H4</f>
        <v>8.0488602901079731E-2</v>
      </c>
      <c r="J5" s="260">
        <f>AVERAGE(F5:H5)</f>
        <v>2.7511543890407487E-2</v>
      </c>
    </row>
    <row r="6" spans="1:22" x14ac:dyDescent="0.25">
      <c r="A6" s="56" t="s">
        <v>216</v>
      </c>
      <c r="B6" s="55"/>
      <c r="C6" s="55"/>
      <c r="D6" s="55"/>
      <c r="E6" s="55"/>
      <c r="F6" s="55"/>
      <c r="G6" s="55"/>
      <c r="H6" s="55"/>
      <c r="I6" s="32"/>
      <c r="J6" s="32"/>
      <c r="K6" s="32"/>
      <c r="L6" s="32"/>
      <c r="M6" s="32"/>
      <c r="N6" s="32"/>
      <c r="O6" s="32"/>
      <c r="P6" s="32"/>
      <c r="Q6" s="32"/>
      <c r="R6" s="32"/>
      <c r="S6" s="32"/>
      <c r="T6" s="32"/>
      <c r="U6" s="32"/>
      <c r="V6" s="32"/>
    </row>
    <row r="7" spans="1:22" x14ac:dyDescent="0.25">
      <c r="A7" s="56" t="s">
        <v>217</v>
      </c>
      <c r="B7" s="55"/>
      <c r="C7" s="55"/>
      <c r="D7" s="55"/>
      <c r="E7" s="55"/>
      <c r="F7" s="55"/>
      <c r="G7" s="55"/>
      <c r="H7" s="55"/>
      <c r="I7" s="32"/>
      <c r="J7" s="32"/>
      <c r="K7" s="32"/>
      <c r="L7" s="32"/>
      <c r="M7" s="32"/>
      <c r="N7" s="32"/>
      <c r="O7" s="32"/>
      <c r="P7" s="32"/>
      <c r="Q7" s="32"/>
      <c r="R7" s="32"/>
      <c r="S7" s="32"/>
      <c r="T7" s="32"/>
      <c r="U7" s="32"/>
      <c r="V7" s="32"/>
    </row>
    <row r="8" spans="1:22" x14ac:dyDescent="0.25">
      <c r="A8" s="77" t="s">
        <v>98</v>
      </c>
      <c r="B8" s="78" t="s">
        <v>176</v>
      </c>
      <c r="C8" s="78" t="s">
        <v>158</v>
      </c>
      <c r="D8" s="663" t="s">
        <v>177</v>
      </c>
      <c r="E8" s="664"/>
      <c r="F8" s="664"/>
      <c r="G8" s="665"/>
      <c r="H8" s="34"/>
      <c r="I8" s="79"/>
      <c r="J8" s="79"/>
      <c r="K8" s="79"/>
      <c r="L8" s="79"/>
      <c r="M8" s="79"/>
      <c r="N8" s="32"/>
      <c r="O8" s="32"/>
      <c r="P8" s="32"/>
      <c r="Q8" s="32"/>
      <c r="R8" s="32"/>
      <c r="S8" s="32"/>
      <c r="T8" s="32"/>
      <c r="U8" s="32"/>
      <c r="V8" s="32"/>
    </row>
    <row r="9" spans="1:22" x14ac:dyDescent="0.25">
      <c r="A9" s="558">
        <v>1</v>
      </c>
      <c r="B9" s="567" t="s">
        <v>14</v>
      </c>
      <c r="C9" s="80"/>
      <c r="D9" s="646" t="s">
        <v>218</v>
      </c>
      <c r="E9" s="594"/>
      <c r="F9" s="594"/>
      <c r="G9" s="563"/>
      <c r="H9" s="34"/>
      <c r="I9" s="79"/>
      <c r="J9" s="79"/>
      <c r="K9" s="79"/>
      <c r="L9" s="79"/>
      <c r="M9" s="79"/>
      <c r="N9" s="32"/>
      <c r="O9" s="32"/>
      <c r="P9" s="32"/>
      <c r="Q9" s="32"/>
      <c r="R9" s="32"/>
      <c r="S9" s="32"/>
      <c r="T9" s="32"/>
      <c r="U9" s="32"/>
      <c r="V9" s="32"/>
    </row>
    <row r="10" spans="1:22" x14ac:dyDescent="0.25">
      <c r="A10" s="556"/>
      <c r="B10" s="556"/>
      <c r="C10" s="81"/>
      <c r="D10" s="38" t="s">
        <v>219</v>
      </c>
      <c r="E10" s="54" t="s">
        <v>220</v>
      </c>
      <c r="F10" s="54" t="s">
        <v>1183</v>
      </c>
      <c r="G10" s="54" t="s">
        <v>1184</v>
      </c>
      <c r="H10" s="34"/>
      <c r="I10" s="79"/>
      <c r="J10" s="79"/>
      <c r="K10" s="79"/>
      <c r="L10" s="79"/>
      <c r="M10" s="79"/>
      <c r="N10" s="32"/>
      <c r="O10" s="32"/>
      <c r="P10" s="32"/>
      <c r="Q10" s="32"/>
      <c r="R10" s="32"/>
      <c r="S10" s="32"/>
      <c r="T10" s="32"/>
      <c r="U10" s="32"/>
      <c r="V10" s="32"/>
    </row>
    <row r="11" spans="1:22" ht="14.25" customHeight="1" x14ac:dyDescent="0.25">
      <c r="A11" s="557"/>
      <c r="B11" s="557"/>
      <c r="C11" s="80" t="s">
        <v>221</v>
      </c>
      <c r="D11" s="440">
        <f>SUM(E17:E82)</f>
        <v>21244</v>
      </c>
      <c r="E11" s="440">
        <f>SUM(F17:F82)</f>
        <v>21157</v>
      </c>
      <c r="F11" s="440">
        <f>SUM(G17:G82)</f>
        <v>21337</v>
      </c>
      <c r="G11" s="440">
        <f>SUM(H17:H82)</f>
        <v>21976</v>
      </c>
      <c r="H11" s="83"/>
      <c r="I11" s="84"/>
      <c r="J11" s="84"/>
      <c r="K11" s="84"/>
      <c r="L11" s="84"/>
      <c r="M11" s="32"/>
      <c r="N11" s="32"/>
      <c r="O11" s="32"/>
      <c r="P11" s="32"/>
      <c r="Q11" s="32"/>
      <c r="R11" s="32"/>
      <c r="S11" s="32"/>
      <c r="T11" s="32"/>
      <c r="U11" s="32"/>
      <c r="V11" s="32"/>
    </row>
    <row r="12" spans="1:22" x14ac:dyDescent="0.25">
      <c r="A12" s="85">
        <v>2</v>
      </c>
      <c r="B12" s="86" t="s">
        <v>15</v>
      </c>
      <c r="C12" s="75" t="s">
        <v>222</v>
      </c>
      <c r="D12" s="218">
        <v>41.76</v>
      </c>
      <c r="E12" s="218">
        <v>40.71</v>
      </c>
      <c r="F12" s="280">
        <v>40.44</v>
      </c>
      <c r="G12" s="280">
        <v>40.53</v>
      </c>
      <c r="H12" s="83"/>
      <c r="I12" s="84"/>
      <c r="J12" s="84"/>
      <c r="K12" s="84"/>
      <c r="L12" s="84"/>
      <c r="M12" s="32"/>
      <c r="N12" s="32"/>
      <c r="O12" s="32"/>
      <c r="P12" s="32"/>
      <c r="Q12" s="32"/>
      <c r="R12" s="32"/>
      <c r="S12" s="32"/>
      <c r="T12" s="32"/>
      <c r="U12" s="32"/>
      <c r="V12" s="32"/>
    </row>
    <row r="13" spans="1:22" x14ac:dyDescent="0.25">
      <c r="A13" s="85">
        <v>3</v>
      </c>
      <c r="B13" s="86" t="s">
        <v>16</v>
      </c>
      <c r="C13" s="75" t="s">
        <v>223</v>
      </c>
      <c r="D13" s="441">
        <f>D11/1173.9</f>
        <v>18.09694181787205</v>
      </c>
      <c r="E13" s="441">
        <f>E11/1173.9</f>
        <v>18.022829883295</v>
      </c>
      <c r="F13" s="441">
        <f>F11/1173.9</f>
        <v>18.176164920350967</v>
      </c>
      <c r="G13" s="441">
        <f>G11/1173.9</f>
        <v>18.720504301899648</v>
      </c>
      <c r="H13" s="83"/>
      <c r="I13" s="84"/>
      <c r="J13" s="84"/>
      <c r="K13" s="84"/>
      <c r="L13" s="84"/>
      <c r="M13" s="32"/>
      <c r="N13" s="32"/>
      <c r="O13" s="32"/>
      <c r="P13" s="32"/>
      <c r="Q13" s="32"/>
      <c r="R13" s="32"/>
      <c r="S13" s="32"/>
      <c r="T13" s="32"/>
      <c r="U13" s="32"/>
      <c r="V13" s="32"/>
    </row>
    <row r="14" spans="1:22" ht="25.5" x14ac:dyDescent="0.25">
      <c r="A14" s="85">
        <v>4</v>
      </c>
      <c r="B14" s="87" t="s">
        <v>17</v>
      </c>
      <c r="C14" s="80" t="s">
        <v>224</v>
      </c>
      <c r="D14" s="442">
        <f>D11/E11-1</f>
        <v>4.112114193883798E-3</v>
      </c>
      <c r="E14" s="442">
        <f>E11/F11-1</f>
        <v>-8.4360500538970262E-3</v>
      </c>
      <c r="F14" s="442">
        <f>F11/G11-1</f>
        <v>-2.9077175100109209E-2</v>
      </c>
      <c r="G14" s="280" t="s">
        <v>565</v>
      </c>
      <c r="H14" s="88"/>
      <c r="I14" s="89"/>
      <c r="J14" s="89"/>
      <c r="K14" s="89"/>
      <c r="L14" s="89"/>
      <c r="M14" s="32"/>
      <c r="N14" s="32"/>
      <c r="O14" s="32"/>
      <c r="P14" s="32"/>
      <c r="Q14" s="32"/>
      <c r="R14" s="32"/>
      <c r="S14" s="32"/>
      <c r="T14" s="32"/>
      <c r="U14" s="32"/>
      <c r="V14" s="32"/>
    </row>
    <row r="15" spans="1:22" ht="27" customHeight="1" x14ac:dyDescent="0.25">
      <c r="A15" s="651">
        <v>5</v>
      </c>
      <c r="B15" s="666" t="s">
        <v>18</v>
      </c>
      <c r="C15" s="567" t="s">
        <v>225</v>
      </c>
      <c r="D15" s="564" t="s">
        <v>226</v>
      </c>
      <c r="E15" s="646" t="s">
        <v>227</v>
      </c>
      <c r="F15" s="594"/>
      <c r="G15" s="594"/>
      <c r="H15" s="563"/>
      <c r="I15" s="90"/>
      <c r="J15" s="90"/>
      <c r="K15" s="90"/>
      <c r="L15" s="90"/>
      <c r="M15" s="91"/>
      <c r="N15" s="32"/>
      <c r="O15" s="47"/>
      <c r="P15" s="47"/>
      <c r="Q15" s="47"/>
      <c r="R15" s="47"/>
      <c r="S15" s="47"/>
      <c r="T15" s="47"/>
      <c r="U15" s="47"/>
      <c r="V15" s="47"/>
    </row>
    <row r="16" spans="1:22" ht="27" customHeight="1" x14ac:dyDescent="0.25">
      <c r="A16" s="556"/>
      <c r="B16" s="638"/>
      <c r="C16" s="556"/>
      <c r="D16" s="557"/>
      <c r="E16" s="38" t="s">
        <v>219</v>
      </c>
      <c r="F16" s="54" t="s">
        <v>220</v>
      </c>
      <c r="G16" s="236">
        <v>43466</v>
      </c>
      <c r="H16" s="236">
        <v>43101</v>
      </c>
      <c r="I16" s="90"/>
      <c r="J16" s="90"/>
      <c r="K16" s="90"/>
      <c r="L16" s="90"/>
      <c r="M16" s="91"/>
      <c r="N16" s="32"/>
      <c r="O16" s="47"/>
      <c r="P16" s="47"/>
      <c r="Q16" s="47"/>
      <c r="R16" s="47"/>
      <c r="S16" s="47"/>
      <c r="T16" s="47"/>
      <c r="U16" s="47"/>
      <c r="V16" s="47"/>
    </row>
    <row r="17" spans="1:22" ht="27" customHeight="1" x14ac:dyDescent="0.25">
      <c r="A17" s="556"/>
      <c r="B17" s="638"/>
      <c r="C17" s="556"/>
      <c r="D17" s="268" t="s">
        <v>810</v>
      </c>
      <c r="E17" s="218">
        <v>12813</v>
      </c>
      <c r="F17" s="218">
        <f>'4.1 насел'!E18</f>
        <v>12539</v>
      </c>
      <c r="G17" s="218">
        <f>'4.1 насел'!D18</f>
        <v>12571</v>
      </c>
      <c r="H17" s="218">
        <v>12807</v>
      </c>
      <c r="I17" s="386"/>
      <c r="J17" s="90"/>
      <c r="K17" s="90"/>
      <c r="L17" s="90"/>
      <c r="M17" s="91"/>
      <c r="N17" s="32"/>
      <c r="O17" s="47"/>
      <c r="P17" s="47"/>
      <c r="Q17" s="47"/>
      <c r="R17" s="47"/>
      <c r="S17" s="47"/>
      <c r="T17" s="47"/>
      <c r="U17" s="47"/>
      <c r="V17" s="47"/>
    </row>
    <row r="18" spans="1:22" ht="27" customHeight="1" x14ac:dyDescent="0.25">
      <c r="A18" s="556"/>
      <c r="B18" s="638"/>
      <c r="C18" s="556"/>
      <c r="D18" s="268" t="s">
        <v>746</v>
      </c>
      <c r="E18" s="218">
        <v>0</v>
      </c>
      <c r="F18" s="218">
        <v>0</v>
      </c>
      <c r="G18" s="218">
        <v>0</v>
      </c>
      <c r="H18" s="218">
        <v>0</v>
      </c>
      <c r="I18" s="386"/>
      <c r="J18" s="90"/>
      <c r="K18" s="90"/>
      <c r="L18" s="90"/>
      <c r="M18" s="91"/>
      <c r="N18" s="32"/>
      <c r="O18" s="47"/>
      <c r="P18" s="47"/>
      <c r="Q18" s="47"/>
      <c r="R18" s="47"/>
      <c r="S18" s="47"/>
      <c r="T18" s="47"/>
      <c r="U18" s="47"/>
      <c r="V18" s="47"/>
    </row>
    <row r="19" spans="1:22" ht="27" customHeight="1" x14ac:dyDescent="0.25">
      <c r="A19" s="556"/>
      <c r="B19" s="638"/>
      <c r="C19" s="556"/>
      <c r="D19" s="268" t="s">
        <v>747</v>
      </c>
      <c r="E19" s="218">
        <v>40</v>
      </c>
      <c r="F19" s="218">
        <v>40</v>
      </c>
      <c r="G19" s="218">
        <v>40</v>
      </c>
      <c r="H19" s="218">
        <v>40</v>
      </c>
      <c r="I19" s="386"/>
      <c r="J19" s="90"/>
      <c r="K19" s="90"/>
      <c r="L19" s="90"/>
      <c r="M19" s="91"/>
      <c r="N19" s="32"/>
      <c r="O19" s="47"/>
      <c r="P19" s="47"/>
      <c r="Q19" s="47"/>
      <c r="R19" s="47"/>
      <c r="S19" s="47"/>
      <c r="T19" s="47"/>
      <c r="U19" s="47"/>
      <c r="V19" s="47"/>
    </row>
    <row r="20" spans="1:22" ht="27" customHeight="1" x14ac:dyDescent="0.25">
      <c r="A20" s="556"/>
      <c r="B20" s="638"/>
      <c r="C20" s="556"/>
      <c r="D20" s="268" t="s">
        <v>748</v>
      </c>
      <c r="E20" s="218">
        <v>180</v>
      </c>
      <c r="F20" s="218">
        <v>163</v>
      </c>
      <c r="G20" s="218">
        <v>179</v>
      </c>
      <c r="H20" s="218">
        <v>185</v>
      </c>
      <c r="I20" s="386"/>
      <c r="J20" s="90"/>
      <c r="K20" s="90"/>
      <c r="L20" s="90"/>
      <c r="M20" s="91"/>
      <c r="N20" s="32"/>
      <c r="O20" s="47"/>
      <c r="P20" s="47"/>
      <c r="Q20" s="47"/>
      <c r="R20" s="47"/>
      <c r="S20" s="47"/>
      <c r="T20" s="47"/>
      <c r="U20" s="47"/>
      <c r="V20" s="47"/>
    </row>
    <row r="21" spans="1:22" ht="27" customHeight="1" x14ac:dyDescent="0.25">
      <c r="A21" s="556"/>
      <c r="B21" s="638"/>
      <c r="C21" s="556"/>
      <c r="D21" s="268" t="s">
        <v>749</v>
      </c>
      <c r="E21" s="218">
        <v>112</v>
      </c>
      <c r="F21" s="218">
        <v>108</v>
      </c>
      <c r="G21" s="218">
        <v>106</v>
      </c>
      <c r="H21" s="218">
        <v>102</v>
      </c>
      <c r="I21" s="386"/>
      <c r="J21" s="90"/>
      <c r="K21" s="90"/>
      <c r="L21" s="90"/>
      <c r="M21" s="91"/>
      <c r="N21" s="32"/>
      <c r="O21" s="47"/>
      <c r="P21" s="47"/>
      <c r="Q21" s="47"/>
      <c r="R21" s="47"/>
      <c r="S21" s="47"/>
      <c r="T21" s="47"/>
      <c r="U21" s="47"/>
      <c r="V21" s="47"/>
    </row>
    <row r="22" spans="1:22" ht="27" customHeight="1" x14ac:dyDescent="0.25">
      <c r="A22" s="556"/>
      <c r="B22" s="638"/>
      <c r="C22" s="556"/>
      <c r="D22" s="268" t="s">
        <v>750</v>
      </c>
      <c r="E22" s="218">
        <v>46</v>
      </c>
      <c r="F22" s="218">
        <v>39</v>
      </c>
      <c r="G22" s="218">
        <v>41</v>
      </c>
      <c r="H22" s="218">
        <v>44</v>
      </c>
      <c r="I22" s="386"/>
      <c r="J22" s="90"/>
      <c r="K22" s="90"/>
      <c r="L22" s="90"/>
      <c r="M22" s="91"/>
      <c r="N22" s="32"/>
      <c r="O22" s="47"/>
      <c r="P22" s="47"/>
      <c r="Q22" s="47"/>
      <c r="R22" s="47"/>
      <c r="S22" s="47"/>
      <c r="T22" s="47"/>
      <c r="U22" s="47"/>
      <c r="V22" s="47"/>
    </row>
    <row r="23" spans="1:22" ht="27" customHeight="1" x14ac:dyDescent="0.25">
      <c r="A23" s="556"/>
      <c r="B23" s="638"/>
      <c r="C23" s="556"/>
      <c r="D23" s="268" t="s">
        <v>751</v>
      </c>
      <c r="E23" s="218">
        <v>6</v>
      </c>
      <c r="F23" s="218">
        <v>6</v>
      </c>
      <c r="G23" s="218">
        <v>6</v>
      </c>
      <c r="H23" s="218">
        <v>6</v>
      </c>
      <c r="I23" s="386"/>
      <c r="J23" s="90"/>
      <c r="K23" s="90"/>
      <c r="L23" s="90"/>
      <c r="M23" s="91"/>
      <c r="N23" s="32"/>
      <c r="O23" s="47"/>
      <c r="P23" s="47"/>
      <c r="Q23" s="47"/>
      <c r="R23" s="47"/>
      <c r="S23" s="47"/>
      <c r="T23" s="47"/>
      <c r="U23" s="47"/>
      <c r="V23" s="47"/>
    </row>
    <row r="24" spans="1:22" ht="27" customHeight="1" x14ac:dyDescent="0.25">
      <c r="A24" s="556"/>
      <c r="B24" s="638"/>
      <c r="C24" s="556"/>
      <c r="D24" s="268" t="s">
        <v>752</v>
      </c>
      <c r="E24" s="218">
        <v>21</v>
      </c>
      <c r="F24" s="218">
        <v>22</v>
      </c>
      <c r="G24" s="218">
        <v>21</v>
      </c>
      <c r="H24" s="218">
        <v>19</v>
      </c>
      <c r="I24" s="386"/>
      <c r="J24" s="90"/>
      <c r="K24" s="90"/>
      <c r="L24" s="90"/>
      <c r="M24" s="91"/>
      <c r="N24" s="32"/>
      <c r="O24" s="47"/>
      <c r="P24" s="47"/>
      <c r="Q24" s="47"/>
      <c r="R24" s="47"/>
      <c r="S24" s="47"/>
      <c r="T24" s="47"/>
      <c r="U24" s="47"/>
      <c r="V24" s="47"/>
    </row>
    <row r="25" spans="1:22" ht="27" customHeight="1" x14ac:dyDescent="0.25">
      <c r="A25" s="556"/>
      <c r="B25" s="638"/>
      <c r="C25" s="556"/>
      <c r="D25" s="268" t="s">
        <v>753</v>
      </c>
      <c r="E25" s="218">
        <v>14</v>
      </c>
      <c r="F25" s="218">
        <v>14</v>
      </c>
      <c r="G25" s="218">
        <v>15</v>
      </c>
      <c r="H25" s="218">
        <v>14</v>
      </c>
      <c r="I25" s="386"/>
      <c r="J25" s="90"/>
      <c r="K25" s="90"/>
      <c r="L25" s="90"/>
      <c r="M25" s="91"/>
      <c r="N25" s="32"/>
      <c r="O25" s="47"/>
      <c r="P25" s="47"/>
      <c r="Q25" s="47"/>
      <c r="R25" s="47"/>
      <c r="S25" s="47"/>
      <c r="T25" s="47"/>
      <c r="U25" s="47"/>
      <c r="V25" s="47"/>
    </row>
    <row r="26" spans="1:22" s="249" customFormat="1" ht="27" customHeight="1" x14ac:dyDescent="0.25">
      <c r="A26" s="559"/>
      <c r="B26" s="571"/>
      <c r="C26" s="559"/>
      <c r="D26" s="268" t="s">
        <v>754</v>
      </c>
      <c r="E26" s="218">
        <v>1213</v>
      </c>
      <c r="F26" s="218">
        <v>1247</v>
      </c>
      <c r="G26" s="218">
        <v>1267</v>
      </c>
      <c r="H26" s="218">
        <v>1386</v>
      </c>
      <c r="I26" s="386"/>
      <c r="J26" s="269"/>
      <c r="K26" s="269"/>
      <c r="L26" s="269"/>
      <c r="M26" s="270"/>
      <c r="N26" s="263"/>
      <c r="O26" s="250"/>
      <c r="P26" s="250"/>
      <c r="Q26" s="250"/>
      <c r="R26" s="250"/>
      <c r="S26" s="250"/>
      <c r="T26" s="250"/>
      <c r="U26" s="250"/>
      <c r="V26" s="250"/>
    </row>
    <row r="27" spans="1:22" s="249" customFormat="1" ht="27" customHeight="1" x14ac:dyDescent="0.25">
      <c r="A27" s="559"/>
      <c r="B27" s="571"/>
      <c r="C27" s="559"/>
      <c r="D27" s="268" t="s">
        <v>755</v>
      </c>
      <c r="E27" s="218">
        <v>0</v>
      </c>
      <c r="F27" s="218">
        <v>1</v>
      </c>
      <c r="G27" s="218">
        <v>3</v>
      </c>
      <c r="H27" s="218">
        <v>3</v>
      </c>
      <c r="I27" s="386"/>
      <c r="J27" s="269"/>
      <c r="K27" s="269"/>
      <c r="L27" s="269"/>
      <c r="M27" s="270"/>
      <c r="N27" s="263"/>
      <c r="O27" s="250"/>
      <c r="P27" s="250"/>
      <c r="Q27" s="250"/>
      <c r="R27" s="250"/>
      <c r="S27" s="250"/>
      <c r="T27" s="250"/>
      <c r="U27" s="250"/>
      <c r="V27" s="250"/>
    </row>
    <row r="28" spans="1:22" s="249" customFormat="1" ht="27" customHeight="1" x14ac:dyDescent="0.25">
      <c r="A28" s="559"/>
      <c r="B28" s="571"/>
      <c r="C28" s="559"/>
      <c r="D28" s="268" t="s">
        <v>756</v>
      </c>
      <c r="E28" s="218">
        <v>2</v>
      </c>
      <c r="F28" s="218">
        <v>2</v>
      </c>
      <c r="G28" s="218">
        <v>2</v>
      </c>
      <c r="H28" s="218">
        <v>4</v>
      </c>
      <c r="I28" s="386"/>
      <c r="J28" s="269"/>
      <c r="K28" s="269"/>
      <c r="L28" s="269"/>
      <c r="M28" s="270"/>
      <c r="N28" s="263"/>
      <c r="O28" s="250"/>
      <c r="P28" s="250"/>
      <c r="Q28" s="250"/>
      <c r="R28" s="250"/>
      <c r="S28" s="250"/>
      <c r="T28" s="250"/>
      <c r="U28" s="250"/>
      <c r="V28" s="250"/>
    </row>
    <row r="29" spans="1:22" s="249" customFormat="1" ht="27" customHeight="1" x14ac:dyDescent="0.25">
      <c r="A29" s="559"/>
      <c r="B29" s="571"/>
      <c r="C29" s="559"/>
      <c r="D29" s="268" t="s">
        <v>757</v>
      </c>
      <c r="E29" s="218">
        <v>31</v>
      </c>
      <c r="F29" s="218">
        <v>30</v>
      </c>
      <c r="G29" s="218">
        <v>33</v>
      </c>
      <c r="H29" s="218">
        <v>37</v>
      </c>
      <c r="I29" s="386"/>
      <c r="J29" s="269"/>
      <c r="K29" s="269"/>
      <c r="L29" s="269"/>
      <c r="M29" s="270"/>
      <c r="N29" s="263"/>
      <c r="O29" s="250"/>
      <c r="P29" s="250"/>
      <c r="Q29" s="250"/>
      <c r="R29" s="250"/>
      <c r="S29" s="250"/>
      <c r="T29" s="250"/>
      <c r="U29" s="250"/>
      <c r="V29" s="250"/>
    </row>
    <row r="30" spans="1:22" s="249" customFormat="1" ht="27" customHeight="1" x14ac:dyDescent="0.25">
      <c r="A30" s="559"/>
      <c r="B30" s="571"/>
      <c r="C30" s="559"/>
      <c r="D30" s="268" t="s">
        <v>758</v>
      </c>
      <c r="E30" s="218">
        <v>0</v>
      </c>
      <c r="F30" s="218">
        <v>0</v>
      </c>
      <c r="G30" s="218">
        <v>0</v>
      </c>
      <c r="H30" s="218">
        <v>0</v>
      </c>
      <c r="I30" s="386"/>
      <c r="J30" s="269"/>
      <c r="K30" s="269"/>
      <c r="L30" s="269"/>
      <c r="M30" s="270"/>
      <c r="N30" s="263"/>
      <c r="O30" s="250"/>
      <c r="P30" s="250"/>
      <c r="Q30" s="250"/>
      <c r="R30" s="250"/>
      <c r="S30" s="250"/>
      <c r="T30" s="250"/>
      <c r="U30" s="250"/>
      <c r="V30" s="250"/>
    </row>
    <row r="31" spans="1:22" s="249" customFormat="1" ht="27" customHeight="1" x14ac:dyDescent="0.25">
      <c r="A31" s="559"/>
      <c r="B31" s="571"/>
      <c r="C31" s="559"/>
      <c r="D31" s="268" t="s">
        <v>759</v>
      </c>
      <c r="E31" s="218">
        <v>77</v>
      </c>
      <c r="F31" s="218">
        <v>81</v>
      </c>
      <c r="G31" s="218">
        <v>83</v>
      </c>
      <c r="H31" s="218">
        <v>85</v>
      </c>
      <c r="I31" s="386"/>
      <c r="J31" s="269"/>
      <c r="K31" s="269"/>
      <c r="L31" s="269"/>
      <c r="M31" s="270"/>
      <c r="N31" s="263"/>
      <c r="O31" s="250"/>
      <c r="P31" s="250"/>
      <c r="Q31" s="250"/>
      <c r="R31" s="250"/>
      <c r="S31" s="250"/>
      <c r="T31" s="250"/>
      <c r="U31" s="250"/>
      <c r="V31" s="250"/>
    </row>
    <row r="32" spans="1:22" s="249" customFormat="1" ht="27" customHeight="1" x14ac:dyDescent="0.25">
      <c r="A32" s="559"/>
      <c r="B32" s="571"/>
      <c r="C32" s="559"/>
      <c r="D32" s="268" t="s">
        <v>760</v>
      </c>
      <c r="E32" s="218">
        <v>387</v>
      </c>
      <c r="F32" s="218">
        <v>398</v>
      </c>
      <c r="G32" s="218">
        <v>401</v>
      </c>
      <c r="H32" s="218">
        <v>402</v>
      </c>
      <c r="I32" s="386"/>
      <c r="J32" s="269"/>
      <c r="K32" s="269"/>
      <c r="L32" s="269"/>
      <c r="M32" s="270"/>
      <c r="N32" s="263"/>
      <c r="O32" s="250"/>
      <c r="P32" s="250"/>
      <c r="Q32" s="250"/>
      <c r="R32" s="250"/>
      <c r="S32" s="250"/>
      <c r="T32" s="250"/>
      <c r="U32" s="250"/>
      <c r="V32" s="250"/>
    </row>
    <row r="33" spans="1:22" s="249" customFormat="1" ht="27" customHeight="1" x14ac:dyDescent="0.25">
      <c r="A33" s="559"/>
      <c r="B33" s="571"/>
      <c r="C33" s="559"/>
      <c r="D33" s="268" t="s">
        <v>761</v>
      </c>
      <c r="E33" s="218">
        <v>18</v>
      </c>
      <c r="F33" s="218">
        <v>26</v>
      </c>
      <c r="G33" s="218">
        <v>26</v>
      </c>
      <c r="H33" s="218">
        <v>30</v>
      </c>
      <c r="I33" s="386"/>
      <c r="J33" s="269"/>
      <c r="K33" s="269"/>
      <c r="L33" s="269"/>
      <c r="M33" s="270"/>
      <c r="N33" s="263"/>
      <c r="O33" s="250"/>
      <c r="P33" s="250"/>
      <c r="Q33" s="250"/>
      <c r="R33" s="250"/>
      <c r="S33" s="250"/>
      <c r="T33" s="250"/>
      <c r="U33" s="250"/>
      <c r="V33" s="250"/>
    </row>
    <row r="34" spans="1:22" s="249" customFormat="1" ht="27" customHeight="1" x14ac:dyDescent="0.25">
      <c r="A34" s="559"/>
      <c r="B34" s="571"/>
      <c r="C34" s="559"/>
      <c r="D34" s="268" t="s">
        <v>762</v>
      </c>
      <c r="E34" s="218">
        <v>559</v>
      </c>
      <c r="F34" s="218">
        <v>505</v>
      </c>
      <c r="G34" s="218">
        <v>565</v>
      </c>
      <c r="H34" s="218">
        <v>584</v>
      </c>
      <c r="I34" s="386"/>
      <c r="J34" s="269"/>
      <c r="K34" s="269"/>
      <c r="L34" s="269"/>
      <c r="M34" s="270"/>
      <c r="N34" s="263"/>
      <c r="O34" s="250"/>
      <c r="P34" s="250"/>
      <c r="Q34" s="250"/>
      <c r="R34" s="250"/>
      <c r="S34" s="250"/>
      <c r="T34" s="250"/>
      <c r="U34" s="250"/>
      <c r="V34" s="250"/>
    </row>
    <row r="35" spans="1:22" s="249" customFormat="1" ht="27" customHeight="1" x14ac:dyDescent="0.25">
      <c r="A35" s="559"/>
      <c r="B35" s="571"/>
      <c r="C35" s="559"/>
      <c r="D35" s="268" t="s">
        <v>763</v>
      </c>
      <c r="E35" s="218">
        <v>91</v>
      </c>
      <c r="F35" s="218">
        <v>127</v>
      </c>
      <c r="G35" s="218">
        <v>95</v>
      </c>
      <c r="H35" s="218">
        <v>106</v>
      </c>
      <c r="I35" s="386"/>
      <c r="J35" s="269"/>
      <c r="K35" s="269"/>
      <c r="L35" s="269"/>
      <c r="M35" s="270"/>
      <c r="N35" s="263"/>
      <c r="O35" s="250"/>
      <c r="P35" s="250"/>
      <c r="Q35" s="250"/>
      <c r="R35" s="250"/>
      <c r="S35" s="250"/>
      <c r="T35" s="250"/>
      <c r="U35" s="250"/>
      <c r="V35" s="250"/>
    </row>
    <row r="36" spans="1:22" s="249" customFormat="1" ht="27" customHeight="1" x14ac:dyDescent="0.25">
      <c r="A36" s="559"/>
      <c r="B36" s="571"/>
      <c r="C36" s="559"/>
      <c r="D36" s="268" t="s">
        <v>764</v>
      </c>
      <c r="E36" s="218">
        <v>27</v>
      </c>
      <c r="F36" s="218">
        <v>65</v>
      </c>
      <c r="G36" s="218">
        <v>27</v>
      </c>
      <c r="H36" s="218">
        <v>33</v>
      </c>
      <c r="I36" s="386"/>
      <c r="J36" s="269"/>
      <c r="K36" s="269"/>
      <c r="L36" s="269"/>
      <c r="M36" s="270"/>
      <c r="N36" s="263"/>
      <c r="O36" s="250"/>
      <c r="P36" s="250"/>
      <c r="Q36" s="250"/>
      <c r="R36" s="250"/>
      <c r="S36" s="250"/>
      <c r="T36" s="250"/>
      <c r="U36" s="250"/>
      <c r="V36" s="250"/>
    </row>
    <row r="37" spans="1:22" s="249" customFormat="1" ht="27" customHeight="1" x14ac:dyDescent="0.25">
      <c r="A37" s="559"/>
      <c r="B37" s="571"/>
      <c r="C37" s="559"/>
      <c r="D37" s="268" t="s">
        <v>765</v>
      </c>
      <c r="E37" s="218">
        <v>245</v>
      </c>
      <c r="F37" s="218">
        <v>274</v>
      </c>
      <c r="G37" s="218">
        <v>249</v>
      </c>
      <c r="H37" s="218">
        <v>259</v>
      </c>
      <c r="I37" s="386"/>
      <c r="J37" s="269"/>
      <c r="K37" s="269"/>
      <c r="L37" s="269"/>
      <c r="M37" s="270"/>
      <c r="N37" s="263"/>
      <c r="O37" s="250"/>
      <c r="P37" s="250"/>
      <c r="Q37" s="250"/>
      <c r="R37" s="250"/>
      <c r="S37" s="250"/>
      <c r="T37" s="250"/>
      <c r="U37" s="250"/>
      <c r="V37" s="250"/>
    </row>
    <row r="38" spans="1:22" s="249" customFormat="1" ht="27" customHeight="1" x14ac:dyDescent="0.25">
      <c r="A38" s="559"/>
      <c r="B38" s="571"/>
      <c r="C38" s="559"/>
      <c r="D38" s="268" t="s">
        <v>766</v>
      </c>
      <c r="E38" s="218">
        <v>5</v>
      </c>
      <c r="F38" s="218">
        <v>5</v>
      </c>
      <c r="G38" s="218">
        <v>5</v>
      </c>
      <c r="H38" s="218">
        <v>7</v>
      </c>
      <c r="I38" s="386"/>
      <c r="J38" s="269"/>
      <c r="K38" s="269"/>
      <c r="L38" s="269"/>
      <c r="M38" s="270"/>
      <c r="N38" s="263"/>
      <c r="O38" s="250"/>
      <c r="P38" s="250"/>
      <c r="Q38" s="250"/>
      <c r="R38" s="250"/>
      <c r="S38" s="250"/>
      <c r="T38" s="250"/>
      <c r="U38" s="250"/>
      <c r="V38" s="250"/>
    </row>
    <row r="39" spans="1:22" s="249" customFormat="1" ht="27" customHeight="1" x14ac:dyDescent="0.25">
      <c r="A39" s="559"/>
      <c r="B39" s="571"/>
      <c r="C39" s="559"/>
      <c r="D39" s="268" t="s">
        <v>767</v>
      </c>
      <c r="E39" s="218">
        <v>1</v>
      </c>
      <c r="F39" s="218">
        <v>0</v>
      </c>
      <c r="G39" s="218">
        <v>5</v>
      </c>
      <c r="H39" s="218">
        <v>5</v>
      </c>
      <c r="I39" s="386"/>
      <c r="J39" s="269"/>
      <c r="K39" s="269"/>
      <c r="L39" s="269"/>
      <c r="M39" s="270"/>
      <c r="N39" s="263"/>
      <c r="O39" s="250"/>
      <c r="P39" s="250"/>
      <c r="Q39" s="250"/>
      <c r="R39" s="250"/>
      <c r="S39" s="250"/>
      <c r="T39" s="250"/>
      <c r="U39" s="250"/>
      <c r="V39" s="250"/>
    </row>
    <row r="40" spans="1:22" s="249" customFormat="1" ht="27" customHeight="1" x14ac:dyDescent="0.25">
      <c r="A40" s="559"/>
      <c r="B40" s="571"/>
      <c r="C40" s="559"/>
      <c r="D40" s="268" t="s">
        <v>768</v>
      </c>
      <c r="E40" s="218">
        <v>180</v>
      </c>
      <c r="F40" s="218">
        <v>195</v>
      </c>
      <c r="G40" s="218">
        <v>201</v>
      </c>
      <c r="H40" s="218">
        <v>201</v>
      </c>
      <c r="I40" s="386"/>
      <c r="J40" s="269"/>
      <c r="K40" s="269"/>
      <c r="L40" s="269"/>
      <c r="M40" s="270"/>
      <c r="N40" s="263"/>
      <c r="O40" s="250"/>
      <c r="P40" s="250"/>
      <c r="Q40" s="250"/>
      <c r="R40" s="250"/>
      <c r="S40" s="250"/>
      <c r="T40" s="250"/>
      <c r="U40" s="250"/>
      <c r="V40" s="250"/>
    </row>
    <row r="41" spans="1:22" s="249" customFormat="1" ht="27" customHeight="1" x14ac:dyDescent="0.25">
      <c r="A41" s="559"/>
      <c r="B41" s="571"/>
      <c r="C41" s="559"/>
      <c r="D41" s="268" t="s">
        <v>769</v>
      </c>
      <c r="E41" s="218">
        <v>190</v>
      </c>
      <c r="F41" s="218">
        <v>186</v>
      </c>
      <c r="G41" s="218">
        <v>191</v>
      </c>
      <c r="H41" s="218">
        <v>194</v>
      </c>
      <c r="I41" s="386"/>
      <c r="J41" s="269"/>
      <c r="K41" s="269"/>
      <c r="L41" s="269"/>
      <c r="M41" s="270"/>
      <c r="N41" s="263"/>
      <c r="O41" s="250"/>
      <c r="P41" s="250"/>
      <c r="Q41" s="250"/>
      <c r="R41" s="250"/>
      <c r="S41" s="250"/>
      <c r="T41" s="250"/>
      <c r="U41" s="250"/>
      <c r="V41" s="250"/>
    </row>
    <row r="42" spans="1:22" s="249" customFormat="1" ht="27" customHeight="1" x14ac:dyDescent="0.25">
      <c r="A42" s="559"/>
      <c r="B42" s="571"/>
      <c r="C42" s="559"/>
      <c r="D42" s="268" t="s">
        <v>770</v>
      </c>
      <c r="E42" s="218">
        <v>38</v>
      </c>
      <c r="F42" s="218">
        <v>34</v>
      </c>
      <c r="G42" s="218">
        <v>44</v>
      </c>
      <c r="H42" s="218">
        <v>33</v>
      </c>
      <c r="I42" s="386"/>
      <c r="J42" s="269"/>
      <c r="K42" s="269"/>
      <c r="L42" s="269"/>
      <c r="M42" s="270"/>
      <c r="N42" s="263"/>
      <c r="O42" s="250"/>
      <c r="P42" s="250"/>
      <c r="Q42" s="250"/>
      <c r="R42" s="250"/>
      <c r="S42" s="250"/>
      <c r="T42" s="250"/>
      <c r="U42" s="250"/>
      <c r="V42" s="250"/>
    </row>
    <row r="43" spans="1:22" s="249" customFormat="1" ht="27" customHeight="1" x14ac:dyDescent="0.25">
      <c r="A43" s="559"/>
      <c r="B43" s="571"/>
      <c r="C43" s="559"/>
      <c r="D43" s="268" t="s">
        <v>771</v>
      </c>
      <c r="E43" s="218">
        <v>66</v>
      </c>
      <c r="F43" s="218">
        <v>70</v>
      </c>
      <c r="G43" s="218">
        <v>78</v>
      </c>
      <c r="H43" s="218">
        <v>80</v>
      </c>
      <c r="I43" s="386"/>
      <c r="J43" s="269"/>
      <c r="K43" s="269"/>
      <c r="L43" s="269"/>
      <c r="M43" s="270"/>
      <c r="N43" s="263"/>
      <c r="O43" s="250"/>
      <c r="P43" s="250"/>
      <c r="Q43" s="250"/>
      <c r="R43" s="250"/>
      <c r="S43" s="250"/>
      <c r="T43" s="250"/>
      <c r="U43" s="250"/>
      <c r="V43" s="250"/>
    </row>
    <row r="44" spans="1:22" s="249" customFormat="1" ht="27" customHeight="1" x14ac:dyDescent="0.25">
      <c r="A44" s="559"/>
      <c r="B44" s="571"/>
      <c r="C44" s="559"/>
      <c r="D44" s="268" t="s">
        <v>772</v>
      </c>
      <c r="E44" s="218">
        <v>7</v>
      </c>
      <c r="F44" s="218">
        <v>7</v>
      </c>
      <c r="G44" s="218">
        <v>8</v>
      </c>
      <c r="H44" s="218">
        <v>9</v>
      </c>
      <c r="I44" s="386"/>
      <c r="J44" s="269"/>
      <c r="K44" s="269"/>
      <c r="L44" s="269"/>
      <c r="M44" s="270"/>
      <c r="N44" s="263"/>
      <c r="O44" s="250"/>
      <c r="P44" s="250"/>
      <c r="Q44" s="250"/>
      <c r="R44" s="250"/>
      <c r="S44" s="250"/>
      <c r="T44" s="250"/>
      <c r="U44" s="250"/>
      <c r="V44" s="250"/>
    </row>
    <row r="45" spans="1:22" s="249" customFormat="1" ht="27" customHeight="1" x14ac:dyDescent="0.25">
      <c r="A45" s="559"/>
      <c r="B45" s="571"/>
      <c r="C45" s="559"/>
      <c r="D45" s="268" t="s">
        <v>773</v>
      </c>
      <c r="E45" s="218">
        <v>249</v>
      </c>
      <c r="F45" s="218">
        <v>252</v>
      </c>
      <c r="G45" s="218">
        <v>267</v>
      </c>
      <c r="H45" s="218">
        <v>274</v>
      </c>
      <c r="I45" s="386"/>
      <c r="J45" s="269"/>
      <c r="K45" s="269"/>
      <c r="L45" s="269"/>
      <c r="M45" s="270"/>
      <c r="N45" s="263"/>
      <c r="O45" s="250"/>
      <c r="P45" s="250"/>
      <c r="Q45" s="250"/>
      <c r="R45" s="250"/>
      <c r="S45" s="250"/>
      <c r="T45" s="250"/>
      <c r="U45" s="250"/>
      <c r="V45" s="250"/>
    </row>
    <row r="46" spans="1:22" s="249" customFormat="1" ht="27" customHeight="1" x14ac:dyDescent="0.25">
      <c r="A46" s="559"/>
      <c r="B46" s="571"/>
      <c r="C46" s="559"/>
      <c r="D46" s="268" t="s">
        <v>774</v>
      </c>
      <c r="E46" s="218">
        <v>600</v>
      </c>
      <c r="F46" s="218">
        <v>582</v>
      </c>
      <c r="G46" s="218">
        <v>581</v>
      </c>
      <c r="H46" s="218">
        <v>646</v>
      </c>
      <c r="I46" s="386"/>
      <c r="J46" s="269"/>
      <c r="K46" s="269"/>
      <c r="L46" s="269"/>
      <c r="M46" s="270"/>
      <c r="N46" s="263"/>
      <c r="O46" s="250"/>
      <c r="P46" s="250"/>
      <c r="Q46" s="250"/>
      <c r="R46" s="250"/>
      <c r="S46" s="250"/>
      <c r="T46" s="250"/>
      <c r="U46" s="250"/>
      <c r="V46" s="250"/>
    </row>
    <row r="47" spans="1:22" s="249" customFormat="1" ht="27" customHeight="1" x14ac:dyDescent="0.25">
      <c r="A47" s="559"/>
      <c r="B47" s="571"/>
      <c r="C47" s="559"/>
      <c r="D47" s="268" t="s">
        <v>775</v>
      </c>
      <c r="E47" s="218">
        <v>0</v>
      </c>
      <c r="F47" s="218">
        <v>0</v>
      </c>
      <c r="G47" s="218">
        <v>0</v>
      </c>
      <c r="H47" s="218">
        <v>0</v>
      </c>
      <c r="I47" s="386"/>
      <c r="J47" s="269"/>
      <c r="K47" s="269"/>
      <c r="L47" s="269"/>
      <c r="M47" s="270"/>
      <c r="N47" s="263"/>
      <c r="O47" s="250"/>
      <c r="P47" s="250"/>
      <c r="Q47" s="250"/>
      <c r="R47" s="250"/>
      <c r="S47" s="250"/>
      <c r="T47" s="250"/>
      <c r="U47" s="250"/>
      <c r="V47" s="250"/>
    </row>
    <row r="48" spans="1:22" s="249" customFormat="1" ht="27" customHeight="1" x14ac:dyDescent="0.25">
      <c r="A48" s="559"/>
      <c r="B48" s="571"/>
      <c r="C48" s="559"/>
      <c r="D48" s="268" t="s">
        <v>776</v>
      </c>
      <c r="E48" s="218">
        <v>47</v>
      </c>
      <c r="F48" s="218">
        <v>49</v>
      </c>
      <c r="G48" s="218">
        <v>51</v>
      </c>
      <c r="H48" s="218">
        <v>51</v>
      </c>
      <c r="I48" s="386"/>
      <c r="J48" s="269"/>
      <c r="K48" s="269"/>
      <c r="L48" s="269"/>
      <c r="M48" s="270"/>
      <c r="N48" s="263"/>
      <c r="O48" s="250"/>
      <c r="P48" s="250"/>
      <c r="Q48" s="250"/>
      <c r="R48" s="250"/>
      <c r="S48" s="250"/>
      <c r="T48" s="250"/>
      <c r="U48" s="250"/>
      <c r="V48" s="250"/>
    </row>
    <row r="49" spans="1:22" s="249" customFormat="1" ht="27" customHeight="1" x14ac:dyDescent="0.25">
      <c r="A49" s="559"/>
      <c r="B49" s="571"/>
      <c r="C49" s="559"/>
      <c r="D49" s="268" t="s">
        <v>777</v>
      </c>
      <c r="E49" s="218">
        <v>50</v>
      </c>
      <c r="F49" s="218">
        <v>56</v>
      </c>
      <c r="G49" s="218">
        <v>56</v>
      </c>
      <c r="H49" s="218">
        <v>61</v>
      </c>
      <c r="I49" s="386"/>
      <c r="J49" s="269"/>
      <c r="K49" s="269"/>
      <c r="L49" s="269"/>
      <c r="M49" s="270"/>
      <c r="N49" s="263"/>
      <c r="O49" s="250"/>
      <c r="P49" s="250"/>
      <c r="Q49" s="250"/>
      <c r="R49" s="250"/>
      <c r="S49" s="250"/>
      <c r="T49" s="250"/>
      <c r="U49" s="250"/>
      <c r="V49" s="250"/>
    </row>
    <row r="50" spans="1:22" s="249" customFormat="1" ht="27" customHeight="1" x14ac:dyDescent="0.25">
      <c r="A50" s="559"/>
      <c r="B50" s="571"/>
      <c r="C50" s="559"/>
      <c r="D50" s="268" t="s">
        <v>736</v>
      </c>
      <c r="E50" s="218">
        <v>195</v>
      </c>
      <c r="F50" s="218">
        <v>203</v>
      </c>
      <c r="G50" s="218">
        <f>104+108</f>
        <v>212</v>
      </c>
      <c r="H50" s="218">
        <v>214</v>
      </c>
      <c r="I50" s="386"/>
      <c r="J50" s="269"/>
      <c r="K50" s="269"/>
      <c r="L50" s="269"/>
      <c r="M50" s="270"/>
      <c r="N50" s="263"/>
      <c r="O50" s="250"/>
      <c r="P50" s="250"/>
      <c r="Q50" s="250"/>
      <c r="R50" s="250"/>
      <c r="S50" s="250"/>
      <c r="T50" s="250"/>
      <c r="U50" s="250"/>
      <c r="V50" s="250"/>
    </row>
    <row r="51" spans="1:22" s="249" customFormat="1" ht="27" customHeight="1" x14ac:dyDescent="0.25">
      <c r="A51" s="559"/>
      <c r="B51" s="571"/>
      <c r="C51" s="559"/>
      <c r="D51" s="268" t="s">
        <v>778</v>
      </c>
      <c r="E51" s="218">
        <v>0</v>
      </c>
      <c r="F51" s="218">
        <v>0</v>
      </c>
      <c r="G51" s="218">
        <v>0</v>
      </c>
      <c r="H51" s="218">
        <v>0</v>
      </c>
      <c r="I51" s="386"/>
      <c r="J51" s="269"/>
      <c r="K51" s="269"/>
      <c r="L51" s="269"/>
      <c r="M51" s="270"/>
      <c r="N51" s="263"/>
      <c r="O51" s="250"/>
      <c r="P51" s="250"/>
      <c r="Q51" s="250"/>
      <c r="R51" s="250"/>
      <c r="S51" s="250"/>
      <c r="T51" s="250"/>
      <c r="U51" s="250"/>
      <c r="V51" s="250"/>
    </row>
    <row r="52" spans="1:22" s="249" customFormat="1" ht="27" customHeight="1" x14ac:dyDescent="0.25">
      <c r="A52" s="559"/>
      <c r="B52" s="571"/>
      <c r="C52" s="559"/>
      <c r="D52" s="268" t="s">
        <v>779</v>
      </c>
      <c r="E52" s="218">
        <v>2</v>
      </c>
      <c r="F52" s="218">
        <v>3</v>
      </c>
      <c r="G52" s="218">
        <v>4</v>
      </c>
      <c r="H52" s="218">
        <v>5</v>
      </c>
      <c r="I52" s="386"/>
      <c r="J52" s="269"/>
      <c r="K52" s="269"/>
      <c r="L52" s="269"/>
      <c r="M52" s="270"/>
      <c r="N52" s="263"/>
      <c r="O52" s="250"/>
      <c r="P52" s="250"/>
      <c r="Q52" s="250"/>
      <c r="R52" s="250"/>
      <c r="S52" s="250"/>
      <c r="T52" s="250"/>
      <c r="U52" s="250"/>
      <c r="V52" s="250"/>
    </row>
    <row r="53" spans="1:22" s="249" customFormat="1" ht="27" customHeight="1" x14ac:dyDescent="0.25">
      <c r="A53" s="559"/>
      <c r="B53" s="571"/>
      <c r="C53" s="559"/>
      <c r="D53" s="268" t="s">
        <v>780</v>
      </c>
      <c r="E53" s="218">
        <v>11</v>
      </c>
      <c r="F53" s="218">
        <v>11</v>
      </c>
      <c r="G53" s="218">
        <v>11</v>
      </c>
      <c r="H53" s="218">
        <v>10</v>
      </c>
      <c r="I53" s="386"/>
      <c r="J53" s="269"/>
      <c r="K53" s="269"/>
      <c r="L53" s="269"/>
      <c r="M53" s="270"/>
      <c r="N53" s="263"/>
      <c r="O53" s="250"/>
      <c r="P53" s="250"/>
      <c r="Q53" s="250"/>
      <c r="R53" s="250"/>
      <c r="S53" s="250"/>
      <c r="T53" s="250"/>
      <c r="U53" s="250"/>
      <c r="V53" s="250"/>
    </row>
    <row r="54" spans="1:22" s="249" customFormat="1" ht="27" customHeight="1" x14ac:dyDescent="0.25">
      <c r="A54" s="559"/>
      <c r="B54" s="571"/>
      <c r="C54" s="559"/>
      <c r="D54" s="268" t="s">
        <v>781</v>
      </c>
      <c r="E54" s="218">
        <v>1</v>
      </c>
      <c r="F54" s="218">
        <v>1</v>
      </c>
      <c r="G54" s="218">
        <v>1</v>
      </c>
      <c r="H54" s="218">
        <v>1</v>
      </c>
      <c r="I54" s="386"/>
      <c r="J54" s="269"/>
      <c r="K54" s="269"/>
      <c r="L54" s="269"/>
      <c r="M54" s="270"/>
      <c r="N54" s="263"/>
      <c r="O54" s="250"/>
      <c r="P54" s="250"/>
      <c r="Q54" s="250"/>
      <c r="R54" s="250"/>
      <c r="S54" s="250"/>
      <c r="T54" s="250"/>
      <c r="U54" s="250"/>
      <c r="V54" s="250"/>
    </row>
    <row r="55" spans="1:22" s="249" customFormat="1" ht="27" customHeight="1" x14ac:dyDescent="0.25">
      <c r="A55" s="559"/>
      <c r="B55" s="571"/>
      <c r="C55" s="559"/>
      <c r="D55" s="268" t="s">
        <v>782</v>
      </c>
      <c r="E55" s="218">
        <v>10</v>
      </c>
      <c r="F55" s="218">
        <v>12</v>
      </c>
      <c r="G55" s="218">
        <v>11</v>
      </c>
      <c r="H55" s="218">
        <v>12</v>
      </c>
      <c r="I55" s="386"/>
      <c r="J55" s="269"/>
      <c r="K55" s="269"/>
      <c r="L55" s="269"/>
      <c r="M55" s="270"/>
      <c r="N55" s="263"/>
      <c r="O55" s="250"/>
      <c r="P55" s="250"/>
      <c r="Q55" s="250"/>
      <c r="R55" s="250"/>
      <c r="S55" s="250"/>
      <c r="T55" s="250"/>
      <c r="U55" s="250"/>
      <c r="V55" s="250"/>
    </row>
    <row r="56" spans="1:22" s="249" customFormat="1" ht="27" customHeight="1" x14ac:dyDescent="0.25">
      <c r="A56" s="559"/>
      <c r="B56" s="571"/>
      <c r="C56" s="559"/>
      <c r="D56" s="268" t="s">
        <v>783</v>
      </c>
      <c r="E56" s="218">
        <v>174</v>
      </c>
      <c r="F56" s="218">
        <v>177</v>
      </c>
      <c r="G56" s="218">
        <f>101+84</f>
        <v>185</v>
      </c>
      <c r="H56" s="218">
        <v>206</v>
      </c>
      <c r="I56" s="386"/>
      <c r="J56" s="269"/>
      <c r="K56" s="269"/>
      <c r="L56" s="269"/>
      <c r="M56" s="270"/>
      <c r="N56" s="263"/>
      <c r="O56" s="250"/>
      <c r="P56" s="250"/>
      <c r="Q56" s="250"/>
      <c r="R56" s="250"/>
      <c r="S56" s="250"/>
      <c r="T56" s="250"/>
      <c r="U56" s="250"/>
      <c r="V56" s="250"/>
    </row>
    <row r="57" spans="1:22" s="249" customFormat="1" ht="27" customHeight="1" x14ac:dyDescent="0.25">
      <c r="A57" s="559"/>
      <c r="B57" s="571"/>
      <c r="C57" s="559"/>
      <c r="D57" s="268" t="s">
        <v>784</v>
      </c>
      <c r="E57" s="218">
        <v>274</v>
      </c>
      <c r="F57" s="218">
        <v>275</v>
      </c>
      <c r="G57" s="218">
        <f>165+125</f>
        <v>290</v>
      </c>
      <c r="H57" s="218">
        <f>132+175</f>
        <v>307</v>
      </c>
      <c r="I57" s="386"/>
      <c r="J57" s="269"/>
      <c r="K57" s="269"/>
      <c r="L57" s="269"/>
      <c r="M57" s="270"/>
      <c r="N57" s="263"/>
      <c r="O57" s="250"/>
      <c r="P57" s="250"/>
      <c r="Q57" s="250"/>
      <c r="R57" s="250"/>
      <c r="S57" s="250"/>
      <c r="T57" s="250"/>
      <c r="U57" s="250"/>
      <c r="V57" s="250"/>
    </row>
    <row r="58" spans="1:22" s="249" customFormat="1" ht="27" customHeight="1" x14ac:dyDescent="0.25">
      <c r="A58" s="559"/>
      <c r="B58" s="571"/>
      <c r="C58" s="559"/>
      <c r="D58" s="268" t="s">
        <v>785</v>
      </c>
      <c r="E58" s="218">
        <v>10</v>
      </c>
      <c r="F58" s="443">
        <v>7</v>
      </c>
      <c r="G58" s="218">
        <v>8</v>
      </c>
      <c r="H58" s="218">
        <v>10</v>
      </c>
      <c r="I58" s="386"/>
      <c r="J58" s="269"/>
      <c r="K58" s="269"/>
      <c r="L58" s="269"/>
      <c r="M58" s="270"/>
      <c r="N58" s="263"/>
      <c r="O58" s="250"/>
      <c r="P58" s="250"/>
      <c r="Q58" s="250"/>
      <c r="R58" s="250"/>
      <c r="S58" s="250"/>
      <c r="T58" s="250"/>
      <c r="U58" s="250"/>
      <c r="V58" s="250"/>
    </row>
    <row r="59" spans="1:22" s="249" customFormat="1" ht="27" customHeight="1" x14ac:dyDescent="0.25">
      <c r="A59" s="559"/>
      <c r="B59" s="571"/>
      <c r="C59" s="559"/>
      <c r="D59" s="268" t="s">
        <v>786</v>
      </c>
      <c r="E59" s="218">
        <v>3</v>
      </c>
      <c r="F59" s="218">
        <v>15</v>
      </c>
      <c r="G59" s="218">
        <v>3</v>
      </c>
      <c r="H59" s="218">
        <v>4</v>
      </c>
      <c r="I59" s="386"/>
      <c r="J59" s="269"/>
      <c r="K59" s="269"/>
      <c r="L59" s="269"/>
      <c r="M59" s="270"/>
      <c r="N59" s="263"/>
      <c r="O59" s="250"/>
      <c r="P59" s="250"/>
      <c r="Q59" s="250"/>
      <c r="R59" s="250"/>
      <c r="S59" s="250"/>
      <c r="T59" s="250"/>
      <c r="U59" s="250"/>
      <c r="V59" s="250"/>
    </row>
    <row r="60" spans="1:22" s="249" customFormat="1" ht="27" customHeight="1" x14ac:dyDescent="0.25">
      <c r="A60" s="559"/>
      <c r="B60" s="571"/>
      <c r="C60" s="559"/>
      <c r="D60" s="268" t="s">
        <v>787</v>
      </c>
      <c r="E60" s="218">
        <v>153</v>
      </c>
      <c r="F60" s="218">
        <v>154</v>
      </c>
      <c r="G60" s="218">
        <v>155</v>
      </c>
      <c r="H60" s="218">
        <v>160</v>
      </c>
      <c r="I60" s="386"/>
      <c r="J60" s="269"/>
      <c r="K60" s="269"/>
      <c r="L60" s="269"/>
      <c r="M60" s="270"/>
      <c r="N60" s="263"/>
      <c r="O60" s="250"/>
      <c r="P60" s="250"/>
      <c r="Q60" s="250"/>
      <c r="R60" s="250"/>
      <c r="S60" s="250"/>
      <c r="T60" s="250"/>
      <c r="U60" s="250"/>
      <c r="V60" s="250"/>
    </row>
    <row r="61" spans="1:22" s="249" customFormat="1" ht="27" customHeight="1" x14ac:dyDescent="0.25">
      <c r="A61" s="559"/>
      <c r="B61" s="571"/>
      <c r="C61" s="559"/>
      <c r="D61" s="268" t="s">
        <v>788</v>
      </c>
      <c r="E61" s="218">
        <v>30</v>
      </c>
      <c r="F61" s="218">
        <v>32</v>
      </c>
      <c r="G61" s="218">
        <v>30</v>
      </c>
      <c r="H61" s="218">
        <v>32</v>
      </c>
      <c r="I61" s="386"/>
      <c r="J61" s="269"/>
      <c r="K61" s="269"/>
      <c r="L61" s="269"/>
      <c r="M61" s="270"/>
      <c r="N61" s="263"/>
      <c r="O61" s="250"/>
      <c r="P61" s="250"/>
      <c r="Q61" s="250"/>
      <c r="R61" s="250"/>
      <c r="S61" s="250"/>
      <c r="T61" s="250"/>
      <c r="U61" s="250"/>
      <c r="V61" s="250"/>
    </row>
    <row r="62" spans="1:22" s="249" customFormat="1" ht="27" customHeight="1" x14ac:dyDescent="0.25">
      <c r="A62" s="559"/>
      <c r="B62" s="571"/>
      <c r="C62" s="559"/>
      <c r="D62" s="268" t="s">
        <v>789</v>
      </c>
      <c r="E62" s="218">
        <v>68</v>
      </c>
      <c r="F62" s="218">
        <v>72</v>
      </c>
      <c r="G62" s="218">
        <v>71</v>
      </c>
      <c r="H62" s="218">
        <v>78</v>
      </c>
      <c r="I62" s="386"/>
      <c r="J62" s="269"/>
      <c r="K62" s="269"/>
      <c r="L62" s="269"/>
      <c r="M62" s="270"/>
      <c r="N62" s="263"/>
      <c r="O62" s="250"/>
      <c r="P62" s="250"/>
      <c r="Q62" s="250"/>
      <c r="R62" s="250"/>
      <c r="S62" s="250"/>
      <c r="T62" s="250"/>
      <c r="U62" s="250"/>
      <c r="V62" s="250"/>
    </row>
    <row r="63" spans="1:22" s="249" customFormat="1" ht="27" customHeight="1" x14ac:dyDescent="0.25">
      <c r="A63" s="559"/>
      <c r="B63" s="571"/>
      <c r="C63" s="559"/>
      <c r="D63" s="268" t="s">
        <v>790</v>
      </c>
      <c r="E63" s="218">
        <v>20</v>
      </c>
      <c r="F63" s="218">
        <v>21</v>
      </c>
      <c r="G63" s="218">
        <v>24</v>
      </c>
      <c r="H63" s="218">
        <v>25</v>
      </c>
      <c r="I63" s="386"/>
      <c r="J63" s="269"/>
      <c r="K63" s="269"/>
      <c r="L63" s="269"/>
      <c r="M63" s="270"/>
      <c r="N63" s="263"/>
      <c r="O63" s="250"/>
      <c r="P63" s="250"/>
      <c r="Q63" s="250"/>
      <c r="R63" s="250"/>
      <c r="S63" s="250"/>
      <c r="T63" s="250"/>
      <c r="U63" s="250"/>
      <c r="V63" s="250"/>
    </row>
    <row r="64" spans="1:22" s="249" customFormat="1" ht="27" customHeight="1" x14ac:dyDescent="0.25">
      <c r="A64" s="559"/>
      <c r="B64" s="571"/>
      <c r="C64" s="559"/>
      <c r="D64" s="268" t="s">
        <v>791</v>
      </c>
      <c r="E64" s="218">
        <v>150</v>
      </c>
      <c r="F64" s="218">
        <v>150</v>
      </c>
      <c r="G64" s="218">
        <v>148</v>
      </c>
      <c r="H64" s="218">
        <v>144</v>
      </c>
      <c r="I64" s="386"/>
      <c r="J64" s="269"/>
      <c r="K64" s="269"/>
      <c r="L64" s="269"/>
      <c r="M64" s="270"/>
      <c r="N64" s="263"/>
      <c r="O64" s="250"/>
      <c r="P64" s="250"/>
      <c r="Q64" s="250"/>
      <c r="R64" s="250"/>
      <c r="S64" s="250"/>
      <c r="T64" s="250"/>
      <c r="U64" s="250"/>
      <c r="V64" s="250"/>
    </row>
    <row r="65" spans="1:22" s="249" customFormat="1" ht="27" customHeight="1" x14ac:dyDescent="0.25">
      <c r="A65" s="559"/>
      <c r="B65" s="571"/>
      <c r="C65" s="559"/>
      <c r="D65" s="301" t="s">
        <v>792</v>
      </c>
      <c r="E65" s="218">
        <v>517</v>
      </c>
      <c r="F65" s="218">
        <v>532</v>
      </c>
      <c r="G65" s="218">
        <v>554</v>
      </c>
      <c r="H65" s="218">
        <v>579</v>
      </c>
      <c r="I65" s="386"/>
      <c r="J65" s="269"/>
      <c r="K65" s="269"/>
      <c r="L65" s="269"/>
      <c r="M65" s="270"/>
      <c r="N65" s="263"/>
      <c r="O65" s="250"/>
      <c r="P65" s="250"/>
      <c r="Q65" s="250"/>
      <c r="R65" s="250"/>
      <c r="S65" s="250"/>
      <c r="T65" s="250"/>
      <c r="U65" s="250"/>
      <c r="V65" s="250"/>
    </row>
    <row r="66" spans="1:22" s="249" customFormat="1" ht="27" customHeight="1" x14ac:dyDescent="0.25">
      <c r="A66" s="559"/>
      <c r="B66" s="571"/>
      <c r="C66" s="559"/>
      <c r="D66" s="268" t="s">
        <v>793</v>
      </c>
      <c r="E66" s="218">
        <v>23</v>
      </c>
      <c r="F66" s="218">
        <v>27</v>
      </c>
      <c r="G66" s="218">
        <v>28</v>
      </c>
      <c r="H66" s="218">
        <v>31</v>
      </c>
      <c r="I66" s="386"/>
      <c r="J66" s="269"/>
      <c r="K66" s="269"/>
      <c r="L66" s="269"/>
      <c r="M66" s="270"/>
      <c r="N66" s="263"/>
      <c r="O66" s="250"/>
      <c r="P66" s="250"/>
      <c r="Q66" s="250"/>
      <c r="R66" s="250"/>
      <c r="S66" s="250"/>
      <c r="T66" s="250"/>
      <c r="U66" s="250"/>
      <c r="V66" s="250"/>
    </row>
    <row r="67" spans="1:22" s="249" customFormat="1" ht="27" customHeight="1" x14ac:dyDescent="0.25">
      <c r="A67" s="559"/>
      <c r="B67" s="571"/>
      <c r="C67" s="559"/>
      <c r="D67" s="268" t="s">
        <v>794</v>
      </c>
      <c r="E67" s="218">
        <v>28</v>
      </c>
      <c r="F67" s="218">
        <v>26</v>
      </c>
      <c r="G67" s="218">
        <v>31</v>
      </c>
      <c r="H67" s="218">
        <v>31</v>
      </c>
      <c r="I67" s="386"/>
      <c r="J67" s="269"/>
      <c r="K67" s="269"/>
      <c r="L67" s="269"/>
      <c r="M67" s="270"/>
      <c r="N67" s="263"/>
      <c r="O67" s="250"/>
      <c r="P67" s="250"/>
      <c r="Q67" s="250"/>
      <c r="R67" s="250"/>
      <c r="S67" s="250"/>
      <c r="T67" s="250"/>
      <c r="U67" s="250"/>
      <c r="V67" s="250"/>
    </row>
    <row r="68" spans="1:22" s="249" customFormat="1" ht="27" customHeight="1" x14ac:dyDescent="0.25">
      <c r="A68" s="559"/>
      <c r="B68" s="571"/>
      <c r="C68" s="559"/>
      <c r="D68" s="301" t="s">
        <v>795</v>
      </c>
      <c r="E68" s="218">
        <v>579</v>
      </c>
      <c r="F68" s="218">
        <v>592</v>
      </c>
      <c r="G68" s="218">
        <v>636</v>
      </c>
      <c r="H68" s="218">
        <v>662</v>
      </c>
      <c r="I68" s="386"/>
      <c r="J68" s="269"/>
      <c r="K68" s="269"/>
      <c r="L68" s="269"/>
      <c r="M68" s="270"/>
      <c r="N68" s="263"/>
      <c r="O68" s="250"/>
      <c r="P68" s="250"/>
      <c r="Q68" s="250"/>
      <c r="R68" s="250"/>
      <c r="S68" s="250"/>
      <c r="T68" s="250"/>
      <c r="U68" s="250"/>
      <c r="V68" s="250"/>
    </row>
    <row r="69" spans="1:22" s="249" customFormat="1" ht="27" customHeight="1" x14ac:dyDescent="0.25">
      <c r="A69" s="559"/>
      <c r="B69" s="571"/>
      <c r="C69" s="559"/>
      <c r="D69" s="268" t="s">
        <v>796</v>
      </c>
      <c r="E69" s="218">
        <v>31</v>
      </c>
      <c r="F69" s="218">
        <v>32</v>
      </c>
      <c r="G69" s="218">
        <v>32</v>
      </c>
      <c r="H69" s="218">
        <v>33</v>
      </c>
      <c r="I69" s="386"/>
      <c r="J69" s="269"/>
      <c r="K69" s="269"/>
      <c r="L69" s="269"/>
      <c r="M69" s="270"/>
      <c r="N69" s="263"/>
      <c r="O69" s="250"/>
      <c r="P69" s="250"/>
      <c r="Q69" s="250"/>
      <c r="R69" s="250"/>
      <c r="S69" s="250"/>
      <c r="T69" s="250"/>
      <c r="U69" s="250"/>
      <c r="V69" s="250"/>
    </row>
    <row r="70" spans="1:22" s="249" customFormat="1" ht="27" customHeight="1" x14ac:dyDescent="0.25">
      <c r="A70" s="559"/>
      <c r="B70" s="571"/>
      <c r="C70" s="559"/>
      <c r="D70" s="268" t="s">
        <v>797</v>
      </c>
      <c r="E70" s="218">
        <v>440</v>
      </c>
      <c r="F70" s="218">
        <v>445</v>
      </c>
      <c r="G70" s="218">
        <v>445</v>
      </c>
      <c r="H70" s="218">
        <v>457</v>
      </c>
      <c r="I70" s="386"/>
      <c r="J70" s="269"/>
      <c r="K70" s="269"/>
      <c r="L70" s="269"/>
      <c r="M70" s="270"/>
      <c r="N70" s="263"/>
      <c r="O70" s="250"/>
      <c r="P70" s="250"/>
      <c r="Q70" s="250"/>
      <c r="R70" s="250"/>
      <c r="S70" s="250"/>
      <c r="T70" s="250"/>
      <c r="U70" s="250"/>
      <c r="V70" s="250"/>
    </row>
    <row r="71" spans="1:22" s="249" customFormat="1" ht="27" customHeight="1" x14ac:dyDescent="0.25">
      <c r="A71" s="559"/>
      <c r="B71" s="571"/>
      <c r="C71" s="559"/>
      <c r="D71" s="268" t="s">
        <v>798</v>
      </c>
      <c r="E71" s="218">
        <v>2</v>
      </c>
      <c r="F71" s="218">
        <v>2</v>
      </c>
      <c r="G71" s="218">
        <v>4</v>
      </c>
      <c r="H71" s="218">
        <v>4</v>
      </c>
      <c r="I71" s="386"/>
      <c r="J71" s="269"/>
      <c r="K71" s="269"/>
      <c r="L71" s="269"/>
      <c r="M71" s="270"/>
      <c r="N71" s="263"/>
      <c r="O71" s="250"/>
      <c r="P71" s="250"/>
      <c r="Q71" s="250"/>
      <c r="R71" s="250"/>
      <c r="S71" s="250"/>
      <c r="T71" s="250"/>
      <c r="U71" s="250"/>
      <c r="V71" s="250"/>
    </row>
    <row r="72" spans="1:22" s="249" customFormat="1" ht="27" customHeight="1" x14ac:dyDescent="0.25">
      <c r="A72" s="559"/>
      <c r="B72" s="571"/>
      <c r="C72" s="559"/>
      <c r="D72" s="301" t="s">
        <v>799</v>
      </c>
      <c r="E72" s="218">
        <v>425</v>
      </c>
      <c r="F72" s="443">
        <v>446</v>
      </c>
      <c r="G72" s="443">
        <v>449</v>
      </c>
      <c r="H72" s="443">
        <v>454</v>
      </c>
      <c r="I72" s="386"/>
      <c r="J72" s="269"/>
      <c r="K72" s="269"/>
      <c r="L72" s="269"/>
      <c r="M72" s="270"/>
      <c r="N72" s="263"/>
      <c r="O72" s="250"/>
      <c r="P72" s="250"/>
      <c r="Q72" s="250"/>
      <c r="R72" s="250"/>
      <c r="S72" s="250"/>
      <c r="T72" s="250"/>
      <c r="U72" s="250"/>
      <c r="V72" s="250"/>
    </row>
    <row r="73" spans="1:22" s="249" customFormat="1" ht="27" customHeight="1" x14ac:dyDescent="0.25">
      <c r="A73" s="559"/>
      <c r="B73" s="571"/>
      <c r="C73" s="559"/>
      <c r="D73" s="268" t="s">
        <v>800</v>
      </c>
      <c r="E73" s="218">
        <v>1</v>
      </c>
      <c r="F73" s="443">
        <v>1</v>
      </c>
      <c r="G73" s="443">
        <v>1</v>
      </c>
      <c r="H73" s="443">
        <v>1</v>
      </c>
      <c r="I73" s="386"/>
      <c r="J73" s="269"/>
      <c r="K73" s="269"/>
      <c r="L73" s="269"/>
      <c r="M73" s="270"/>
      <c r="N73" s="263"/>
      <c r="O73" s="250"/>
      <c r="P73" s="250"/>
      <c r="Q73" s="250"/>
      <c r="R73" s="250"/>
      <c r="S73" s="250"/>
      <c r="T73" s="250"/>
      <c r="U73" s="250"/>
      <c r="V73" s="250"/>
    </row>
    <row r="74" spans="1:22" s="249" customFormat="1" ht="27" customHeight="1" x14ac:dyDescent="0.25">
      <c r="A74" s="559"/>
      <c r="B74" s="571"/>
      <c r="C74" s="559"/>
      <c r="D74" s="268" t="s">
        <v>801</v>
      </c>
      <c r="E74" s="218">
        <v>61</v>
      </c>
      <c r="F74" s="443">
        <v>62</v>
      </c>
      <c r="G74" s="443">
        <v>64</v>
      </c>
      <c r="H74" s="443">
        <v>66</v>
      </c>
      <c r="I74" s="386"/>
      <c r="J74" s="269"/>
      <c r="K74" s="269"/>
      <c r="L74" s="269"/>
      <c r="M74" s="270"/>
      <c r="N74" s="263"/>
      <c r="O74" s="250"/>
      <c r="P74" s="250"/>
      <c r="Q74" s="250"/>
      <c r="R74" s="250"/>
      <c r="S74" s="250"/>
      <c r="T74" s="250"/>
      <c r="U74" s="250"/>
      <c r="V74" s="250"/>
    </row>
    <row r="75" spans="1:22" s="249" customFormat="1" ht="27" customHeight="1" x14ac:dyDescent="0.25">
      <c r="A75" s="559"/>
      <c r="B75" s="571"/>
      <c r="C75" s="559"/>
      <c r="D75" s="268" t="s">
        <v>802</v>
      </c>
      <c r="E75" s="218">
        <v>204</v>
      </c>
      <c r="F75" s="443">
        <v>208</v>
      </c>
      <c r="G75" s="443">
        <v>216</v>
      </c>
      <c r="H75" s="443">
        <v>222</v>
      </c>
      <c r="I75" s="386"/>
      <c r="J75" s="269"/>
      <c r="K75" s="269"/>
      <c r="L75" s="269"/>
      <c r="M75" s="270"/>
      <c r="N75" s="263"/>
      <c r="O75" s="250"/>
      <c r="P75" s="250"/>
      <c r="Q75" s="250"/>
      <c r="R75" s="250"/>
      <c r="S75" s="250"/>
      <c r="T75" s="250"/>
      <c r="U75" s="250"/>
      <c r="V75" s="250"/>
    </row>
    <row r="76" spans="1:22" s="249" customFormat="1" ht="27" customHeight="1" x14ac:dyDescent="0.25">
      <c r="A76" s="559"/>
      <c r="B76" s="571"/>
      <c r="C76" s="559"/>
      <c r="D76" s="301" t="s">
        <v>803</v>
      </c>
      <c r="E76" s="443">
        <v>365</v>
      </c>
      <c r="F76" s="443">
        <v>370</v>
      </c>
      <c r="G76" s="443">
        <v>356</v>
      </c>
      <c r="H76" s="443">
        <v>362</v>
      </c>
      <c r="I76" s="386"/>
      <c r="J76" s="269"/>
      <c r="K76" s="269"/>
      <c r="L76" s="269"/>
      <c r="M76" s="270"/>
      <c r="N76" s="263"/>
      <c r="O76" s="250"/>
      <c r="P76" s="250"/>
      <c r="Q76" s="250"/>
      <c r="R76" s="250"/>
      <c r="S76" s="250"/>
      <c r="T76" s="250"/>
      <c r="U76" s="250"/>
      <c r="V76" s="250"/>
    </row>
    <row r="77" spans="1:22" s="249" customFormat="1" ht="27" customHeight="1" x14ac:dyDescent="0.25">
      <c r="A77" s="559"/>
      <c r="B77" s="571"/>
      <c r="C77" s="559"/>
      <c r="D77" s="301" t="s">
        <v>804</v>
      </c>
      <c r="E77" s="443">
        <v>13</v>
      </c>
      <c r="F77" s="443">
        <v>14</v>
      </c>
      <c r="G77" s="443">
        <v>14</v>
      </c>
      <c r="H77" s="443">
        <v>14</v>
      </c>
      <c r="I77" s="386"/>
      <c r="J77" s="269"/>
      <c r="K77" s="269"/>
      <c r="L77" s="269"/>
      <c r="M77" s="270"/>
      <c r="N77" s="263"/>
      <c r="O77" s="250"/>
      <c r="P77" s="250"/>
      <c r="Q77" s="250"/>
      <c r="R77" s="250"/>
      <c r="S77" s="250"/>
      <c r="T77" s="250"/>
      <c r="U77" s="250"/>
      <c r="V77" s="250"/>
    </row>
    <row r="78" spans="1:22" s="249" customFormat="1" ht="27" customHeight="1" x14ac:dyDescent="0.25">
      <c r="A78" s="559"/>
      <c r="B78" s="571"/>
      <c r="C78" s="559"/>
      <c r="D78" s="301" t="s">
        <v>805</v>
      </c>
      <c r="E78" s="443">
        <v>8</v>
      </c>
      <c r="F78" s="443">
        <v>8</v>
      </c>
      <c r="G78" s="443">
        <v>7</v>
      </c>
      <c r="H78" s="443">
        <v>7</v>
      </c>
      <c r="I78" s="386"/>
      <c r="J78" s="269"/>
      <c r="K78" s="269"/>
      <c r="L78" s="269"/>
      <c r="M78" s="270"/>
      <c r="N78" s="263"/>
      <c r="O78" s="250"/>
      <c r="P78" s="250"/>
      <c r="Q78" s="250"/>
      <c r="R78" s="250"/>
      <c r="S78" s="250"/>
      <c r="T78" s="250"/>
      <c r="U78" s="250"/>
      <c r="V78" s="250"/>
    </row>
    <row r="79" spans="1:22" s="249" customFormat="1" ht="27" customHeight="1" x14ac:dyDescent="0.25">
      <c r="A79" s="559"/>
      <c r="B79" s="571"/>
      <c r="C79" s="559"/>
      <c r="D79" s="301" t="s">
        <v>806</v>
      </c>
      <c r="E79" s="443">
        <v>32</v>
      </c>
      <c r="F79" s="443">
        <v>33</v>
      </c>
      <c r="G79" s="443">
        <v>33</v>
      </c>
      <c r="H79" s="443">
        <v>37</v>
      </c>
      <c r="I79" s="386"/>
      <c r="J79" s="269"/>
      <c r="K79" s="269"/>
      <c r="L79" s="269"/>
      <c r="M79" s="270"/>
      <c r="N79" s="263"/>
      <c r="O79" s="250"/>
      <c r="P79" s="250"/>
      <c r="Q79" s="250"/>
      <c r="R79" s="250"/>
      <c r="S79" s="250"/>
      <c r="T79" s="250"/>
      <c r="U79" s="250"/>
      <c r="V79" s="250"/>
    </row>
    <row r="80" spans="1:22" s="249" customFormat="1" ht="27" customHeight="1" x14ac:dyDescent="0.25">
      <c r="A80" s="559"/>
      <c r="B80" s="571"/>
      <c r="C80" s="559"/>
      <c r="D80" s="301" t="s">
        <v>807</v>
      </c>
      <c r="E80" s="443">
        <v>43</v>
      </c>
      <c r="F80" s="443">
        <v>44</v>
      </c>
      <c r="G80" s="443">
        <v>43</v>
      </c>
      <c r="H80" s="443">
        <v>44</v>
      </c>
      <c r="I80" s="386"/>
      <c r="J80" s="269"/>
      <c r="K80" s="269"/>
      <c r="L80" s="269"/>
      <c r="M80" s="270"/>
      <c r="N80" s="263"/>
      <c r="O80" s="250"/>
      <c r="P80" s="250"/>
      <c r="Q80" s="250"/>
      <c r="R80" s="250"/>
      <c r="S80" s="250"/>
      <c r="T80" s="250"/>
      <c r="U80" s="250"/>
      <c r="V80" s="250"/>
    </row>
    <row r="81" spans="1:22" s="249" customFormat="1" ht="27" customHeight="1" x14ac:dyDescent="0.25">
      <c r="A81" s="559"/>
      <c r="B81" s="571"/>
      <c r="C81" s="559"/>
      <c r="D81" s="301" t="s">
        <v>808</v>
      </c>
      <c r="E81" s="443">
        <v>54</v>
      </c>
      <c r="F81" s="443">
        <v>57</v>
      </c>
      <c r="G81" s="443">
        <v>52</v>
      </c>
      <c r="H81" s="443">
        <v>55</v>
      </c>
      <c r="I81" s="386"/>
      <c r="J81" s="269"/>
      <c r="K81" s="269"/>
      <c r="L81" s="269"/>
      <c r="M81" s="270"/>
      <c r="N81" s="263"/>
      <c r="O81" s="250"/>
      <c r="P81" s="250"/>
      <c r="Q81" s="250"/>
      <c r="R81" s="250"/>
      <c r="S81" s="250"/>
      <c r="T81" s="250"/>
      <c r="U81" s="250"/>
      <c r="V81" s="250"/>
    </row>
    <row r="82" spans="1:22" s="249" customFormat="1" ht="27" customHeight="1" x14ac:dyDescent="0.25">
      <c r="A82" s="559"/>
      <c r="B82" s="571"/>
      <c r="C82" s="559"/>
      <c r="D82" s="301" t="s">
        <v>809</v>
      </c>
      <c r="E82" s="443">
        <v>2</v>
      </c>
      <c r="F82" s="443">
        <v>2</v>
      </c>
      <c r="G82" s="443">
        <v>2</v>
      </c>
      <c r="H82" s="443">
        <v>2</v>
      </c>
      <c r="I82" s="386"/>
      <c r="J82" s="269"/>
      <c r="K82" s="269"/>
      <c r="L82" s="269"/>
      <c r="M82" s="270"/>
      <c r="N82" s="263"/>
      <c r="O82" s="250"/>
      <c r="P82" s="250"/>
      <c r="Q82" s="250"/>
      <c r="R82" s="250"/>
      <c r="S82" s="250"/>
      <c r="T82" s="250"/>
      <c r="U82" s="250"/>
      <c r="V82" s="250"/>
    </row>
    <row r="83" spans="1:22" ht="27" customHeight="1" x14ac:dyDescent="0.25">
      <c r="A83" s="651">
        <v>6</v>
      </c>
      <c r="B83" s="567" t="s">
        <v>19</v>
      </c>
      <c r="C83" s="567" t="s">
        <v>228</v>
      </c>
      <c r="D83" s="652" t="s">
        <v>1310</v>
      </c>
      <c r="E83" s="653"/>
      <c r="F83" s="653"/>
      <c r="G83" s="653"/>
      <c r="H83" s="654"/>
      <c r="I83" s="90"/>
      <c r="J83" s="90"/>
      <c r="K83" s="90"/>
      <c r="L83" s="90"/>
      <c r="M83" s="91"/>
      <c r="N83" s="32"/>
      <c r="O83" s="32"/>
      <c r="P83" s="32"/>
      <c r="Q83" s="32"/>
      <c r="R83" s="32"/>
      <c r="S83" s="32"/>
      <c r="T83" s="32"/>
      <c r="U83" s="32"/>
      <c r="V83" s="32"/>
    </row>
    <row r="84" spans="1:22" ht="15.75" customHeight="1" x14ac:dyDescent="0.25">
      <c r="A84" s="556"/>
      <c r="B84" s="556"/>
      <c r="C84" s="556"/>
      <c r="D84" s="655"/>
      <c r="E84" s="656"/>
      <c r="F84" s="656"/>
      <c r="G84" s="656"/>
      <c r="H84" s="657"/>
      <c r="I84" s="90"/>
      <c r="J84" s="90"/>
      <c r="K84" s="90"/>
      <c r="L84" s="90"/>
      <c r="M84" s="91"/>
      <c r="N84" s="32"/>
      <c r="O84" s="32"/>
      <c r="P84" s="32"/>
      <c r="Q84" s="32"/>
      <c r="R84" s="32"/>
      <c r="S84" s="32"/>
      <c r="T84" s="32"/>
      <c r="U84" s="32"/>
      <c r="V84" s="32"/>
    </row>
    <row r="85" spans="1:22" ht="15.75" customHeight="1" x14ac:dyDescent="0.25">
      <c r="A85" s="556"/>
      <c r="B85" s="556"/>
      <c r="C85" s="556"/>
      <c r="D85" s="655"/>
      <c r="E85" s="656"/>
      <c r="F85" s="656"/>
      <c r="G85" s="656"/>
      <c r="H85" s="657"/>
      <c r="I85" s="90"/>
      <c r="J85" s="90"/>
      <c r="K85" s="90"/>
      <c r="L85" s="90"/>
      <c r="M85" s="91"/>
      <c r="N85" s="32"/>
      <c r="O85" s="32"/>
      <c r="P85" s="32"/>
      <c r="Q85" s="32"/>
      <c r="R85" s="32"/>
      <c r="S85" s="32"/>
      <c r="T85" s="32"/>
      <c r="U85" s="32"/>
      <c r="V85" s="32"/>
    </row>
    <row r="86" spans="1:22" ht="15.75" customHeight="1" x14ac:dyDescent="0.25">
      <c r="A86" s="556"/>
      <c r="B86" s="556"/>
      <c r="C86" s="556"/>
      <c r="D86" s="655"/>
      <c r="E86" s="656"/>
      <c r="F86" s="656"/>
      <c r="G86" s="656"/>
      <c r="H86" s="657"/>
      <c r="I86" s="90"/>
      <c r="J86" s="90"/>
      <c r="K86" s="90"/>
      <c r="L86" s="90"/>
      <c r="M86" s="91"/>
      <c r="N86" s="32"/>
      <c r="O86" s="32"/>
      <c r="P86" s="32"/>
      <c r="Q86" s="32"/>
      <c r="R86" s="32"/>
      <c r="S86" s="32"/>
      <c r="T86" s="32"/>
      <c r="U86" s="32"/>
      <c r="V86" s="32"/>
    </row>
    <row r="87" spans="1:22" ht="15.75" customHeight="1" x14ac:dyDescent="0.25">
      <c r="A87" s="556"/>
      <c r="B87" s="556"/>
      <c r="C87" s="556"/>
      <c r="D87" s="655"/>
      <c r="E87" s="656"/>
      <c r="F87" s="656"/>
      <c r="G87" s="656"/>
      <c r="H87" s="657"/>
      <c r="I87" s="90"/>
      <c r="J87" s="90"/>
      <c r="K87" s="90"/>
      <c r="L87" s="90"/>
      <c r="M87" s="91"/>
      <c r="N87" s="32"/>
      <c r="O87" s="32"/>
      <c r="P87" s="32"/>
      <c r="Q87" s="32"/>
      <c r="R87" s="32"/>
      <c r="S87" s="32"/>
      <c r="T87" s="32"/>
      <c r="U87" s="32"/>
      <c r="V87" s="32"/>
    </row>
    <row r="88" spans="1:22" ht="15.75" customHeight="1" x14ac:dyDescent="0.25">
      <c r="A88" s="556"/>
      <c r="B88" s="556"/>
      <c r="C88" s="556"/>
      <c r="D88" s="655"/>
      <c r="E88" s="656"/>
      <c r="F88" s="656"/>
      <c r="G88" s="656"/>
      <c r="H88" s="657"/>
      <c r="I88" s="90"/>
      <c r="J88" s="90"/>
      <c r="K88" s="90"/>
      <c r="L88" s="90"/>
      <c r="M88" s="91"/>
      <c r="N88" s="32"/>
      <c r="O88" s="32"/>
      <c r="P88" s="32"/>
      <c r="Q88" s="32"/>
      <c r="R88" s="32"/>
      <c r="S88" s="32"/>
      <c r="T88" s="32"/>
      <c r="U88" s="32"/>
      <c r="V88" s="32"/>
    </row>
    <row r="89" spans="1:22" ht="15.75" customHeight="1" x14ac:dyDescent="0.25">
      <c r="A89" s="556"/>
      <c r="B89" s="556"/>
      <c r="C89" s="556"/>
      <c r="D89" s="655"/>
      <c r="E89" s="656"/>
      <c r="F89" s="656"/>
      <c r="G89" s="656"/>
      <c r="H89" s="657"/>
      <c r="I89" s="90"/>
      <c r="J89" s="90"/>
      <c r="K89" s="90"/>
      <c r="L89" s="90"/>
      <c r="M89" s="91"/>
      <c r="N89" s="32"/>
      <c r="O89" s="32"/>
      <c r="P89" s="32"/>
      <c r="Q89" s="32"/>
      <c r="R89" s="32"/>
      <c r="S89" s="32"/>
      <c r="T89" s="32"/>
      <c r="U89" s="32"/>
      <c r="V89" s="32"/>
    </row>
    <row r="90" spans="1:22" ht="15.75" customHeight="1" x14ac:dyDescent="0.25">
      <c r="A90" s="556"/>
      <c r="B90" s="556"/>
      <c r="C90" s="556"/>
      <c r="D90" s="655"/>
      <c r="E90" s="656"/>
      <c r="F90" s="656"/>
      <c r="G90" s="656"/>
      <c r="H90" s="657"/>
      <c r="I90" s="90"/>
      <c r="J90" s="90"/>
      <c r="K90" s="90"/>
      <c r="L90" s="90"/>
      <c r="M90" s="91"/>
      <c r="N90" s="32"/>
      <c r="O90" s="32"/>
      <c r="P90" s="32"/>
      <c r="Q90" s="32"/>
      <c r="R90" s="32"/>
      <c r="S90" s="32"/>
      <c r="T90" s="32"/>
      <c r="U90" s="32"/>
      <c r="V90" s="32"/>
    </row>
    <row r="91" spans="1:22" ht="15.75" customHeight="1" x14ac:dyDescent="0.25">
      <c r="A91" s="556"/>
      <c r="B91" s="556"/>
      <c r="C91" s="556"/>
      <c r="D91" s="655"/>
      <c r="E91" s="656"/>
      <c r="F91" s="656"/>
      <c r="G91" s="656"/>
      <c r="H91" s="657"/>
      <c r="I91" s="90"/>
      <c r="J91" s="90"/>
      <c r="K91" s="90"/>
      <c r="L91" s="90"/>
      <c r="M91" s="91"/>
      <c r="N91" s="32"/>
      <c r="O91" s="32"/>
      <c r="P91" s="32"/>
      <c r="Q91" s="32"/>
      <c r="R91" s="32"/>
      <c r="S91" s="32"/>
      <c r="T91" s="32"/>
      <c r="U91" s="32"/>
      <c r="V91" s="32"/>
    </row>
    <row r="92" spans="1:22" ht="15.75" customHeight="1" x14ac:dyDescent="0.25">
      <c r="A92" s="556"/>
      <c r="B92" s="556"/>
      <c r="C92" s="556"/>
      <c r="D92" s="655"/>
      <c r="E92" s="656"/>
      <c r="F92" s="656"/>
      <c r="G92" s="656"/>
      <c r="H92" s="657"/>
      <c r="I92" s="90"/>
      <c r="J92" s="90"/>
      <c r="K92" s="90"/>
      <c r="L92" s="90"/>
      <c r="M92" s="91"/>
      <c r="N92" s="32"/>
      <c r="O92" s="32"/>
      <c r="P92" s="32"/>
      <c r="Q92" s="32"/>
      <c r="R92" s="32"/>
      <c r="S92" s="32"/>
      <c r="T92" s="32"/>
      <c r="U92" s="32"/>
      <c r="V92" s="32"/>
    </row>
    <row r="93" spans="1:22" ht="15.75" customHeight="1" x14ac:dyDescent="0.25">
      <c r="A93" s="556"/>
      <c r="B93" s="556"/>
      <c r="C93" s="556"/>
      <c r="D93" s="655"/>
      <c r="E93" s="656"/>
      <c r="F93" s="656"/>
      <c r="G93" s="656"/>
      <c r="H93" s="657"/>
      <c r="I93" s="90"/>
      <c r="J93" s="90"/>
      <c r="K93" s="90"/>
      <c r="L93" s="90"/>
      <c r="M93" s="91"/>
      <c r="N93" s="32"/>
      <c r="O93" s="32"/>
      <c r="P93" s="32"/>
      <c r="Q93" s="32"/>
      <c r="R93" s="32"/>
      <c r="S93" s="32"/>
      <c r="T93" s="32"/>
      <c r="U93" s="32"/>
      <c r="V93" s="32"/>
    </row>
    <row r="94" spans="1:22" ht="15.75" customHeight="1" x14ac:dyDescent="0.25">
      <c r="A94" s="556"/>
      <c r="B94" s="556"/>
      <c r="C94" s="556"/>
      <c r="D94" s="655"/>
      <c r="E94" s="656"/>
      <c r="F94" s="656"/>
      <c r="G94" s="656"/>
      <c r="H94" s="657"/>
      <c r="I94" s="90"/>
      <c r="J94" s="90"/>
      <c r="K94" s="90"/>
      <c r="L94" s="90"/>
      <c r="M94" s="91"/>
      <c r="N94" s="32"/>
      <c r="O94" s="32"/>
      <c r="P94" s="32"/>
      <c r="Q94" s="32"/>
      <c r="R94" s="32"/>
      <c r="S94" s="32"/>
      <c r="T94" s="32"/>
      <c r="U94" s="32"/>
      <c r="V94" s="32"/>
    </row>
    <row r="95" spans="1:22" ht="15.75" customHeight="1" x14ac:dyDescent="0.25">
      <c r="A95" s="559"/>
      <c r="B95" s="559"/>
      <c r="C95" s="559"/>
      <c r="D95" s="658"/>
      <c r="E95" s="659"/>
      <c r="F95" s="659"/>
      <c r="G95" s="659"/>
      <c r="H95" s="660"/>
      <c r="I95" s="90"/>
      <c r="J95" s="90"/>
      <c r="K95" s="90"/>
      <c r="L95" s="90"/>
      <c r="M95" s="91"/>
      <c r="N95" s="32"/>
      <c r="O95" s="32"/>
      <c r="P95" s="32"/>
      <c r="Q95" s="32"/>
      <c r="R95" s="32"/>
      <c r="S95" s="32"/>
      <c r="T95" s="32"/>
      <c r="U95" s="32"/>
      <c r="V95" s="32"/>
    </row>
    <row r="96" spans="1:22" ht="25.5" customHeight="1" x14ac:dyDescent="0.25">
      <c r="A96" s="558">
        <v>9</v>
      </c>
      <c r="B96" s="567" t="s">
        <v>22</v>
      </c>
      <c r="C96" s="661" t="s">
        <v>229</v>
      </c>
      <c r="D96" s="646" t="s">
        <v>230</v>
      </c>
      <c r="E96" s="594"/>
      <c r="F96" s="594"/>
      <c r="G96" s="594"/>
      <c r="H96" s="594"/>
      <c r="I96" s="594"/>
      <c r="J96" s="594"/>
      <c r="K96" s="594"/>
      <c r="L96" s="594"/>
      <c r="M96" s="594"/>
      <c r="N96" s="594"/>
      <c r="O96" s="594"/>
      <c r="P96" s="594"/>
      <c r="Q96" s="594"/>
      <c r="R96" s="594"/>
      <c r="S96" s="594"/>
      <c r="T96" s="594"/>
      <c r="U96" s="594"/>
      <c r="V96" s="563"/>
    </row>
    <row r="97" spans="1:22" ht="15.75" customHeight="1" x14ac:dyDescent="0.25">
      <c r="A97" s="556"/>
      <c r="B97" s="556"/>
      <c r="C97" s="662"/>
      <c r="D97" s="651"/>
      <c r="E97" s="589" t="s">
        <v>231</v>
      </c>
      <c r="F97" s="650"/>
      <c r="G97" s="589" t="s">
        <v>232</v>
      </c>
      <c r="H97" s="650"/>
      <c r="I97" s="648" t="s">
        <v>233</v>
      </c>
      <c r="J97" s="650"/>
      <c r="K97" s="648" t="s">
        <v>234</v>
      </c>
      <c r="L97" s="650"/>
      <c r="M97" s="648" t="s">
        <v>235</v>
      </c>
      <c r="N97" s="650"/>
      <c r="O97" s="649" t="s">
        <v>236</v>
      </c>
      <c r="P97" s="650"/>
      <c r="Q97" s="649" t="s">
        <v>237</v>
      </c>
      <c r="R97" s="650"/>
      <c r="S97" s="649" t="s">
        <v>238</v>
      </c>
      <c r="T97" s="650"/>
      <c r="U97" s="649" t="s">
        <v>239</v>
      </c>
      <c r="V97" s="650"/>
    </row>
    <row r="98" spans="1:22" ht="15.75" customHeight="1" x14ac:dyDescent="0.25">
      <c r="A98" s="556"/>
      <c r="B98" s="556"/>
      <c r="C98" s="662"/>
      <c r="D98" s="557"/>
      <c r="E98" s="447" t="s">
        <v>240</v>
      </c>
      <c r="F98" s="447" t="s">
        <v>241</v>
      </c>
      <c r="G98" s="447" t="s">
        <v>240</v>
      </c>
      <c r="H98" s="447" t="s">
        <v>241</v>
      </c>
      <c r="I98" s="448" t="s">
        <v>240</v>
      </c>
      <c r="J98" s="448" t="s">
        <v>241</v>
      </c>
      <c r="K98" s="448" t="s">
        <v>240</v>
      </c>
      <c r="L98" s="448" t="s">
        <v>241</v>
      </c>
      <c r="M98" s="448" t="s">
        <v>240</v>
      </c>
      <c r="N98" s="448" t="s">
        <v>241</v>
      </c>
      <c r="O98" s="449" t="s">
        <v>240</v>
      </c>
      <c r="P98" s="449" t="s">
        <v>242</v>
      </c>
      <c r="Q98" s="449" t="s">
        <v>240</v>
      </c>
      <c r="R98" s="449" t="s">
        <v>241</v>
      </c>
      <c r="S98" s="449" t="s">
        <v>240</v>
      </c>
      <c r="T98" s="449" t="s">
        <v>241</v>
      </c>
      <c r="U98" s="449" t="s">
        <v>240</v>
      </c>
      <c r="V98" s="449" t="s">
        <v>241</v>
      </c>
    </row>
    <row r="99" spans="1:22" ht="15.75" customHeight="1" x14ac:dyDescent="0.25">
      <c r="A99" s="556"/>
      <c r="B99" s="556"/>
      <c r="C99" s="662"/>
      <c r="D99" s="38" t="s">
        <v>243</v>
      </c>
      <c r="E99" s="444">
        <v>3313</v>
      </c>
      <c r="F99" s="445">
        <v>0.15594991527019395</v>
      </c>
      <c r="G99" s="444">
        <v>2211</v>
      </c>
      <c r="H99" s="445">
        <v>0.10407644511391452</v>
      </c>
      <c r="I99" s="444">
        <v>1493</v>
      </c>
      <c r="J99" s="445">
        <v>7.0278666917717947E-2</v>
      </c>
      <c r="K99" s="444">
        <v>1576</v>
      </c>
      <c r="L99" s="445">
        <v>7.4185652419506684E-2</v>
      </c>
      <c r="M99" s="444">
        <v>1423</v>
      </c>
      <c r="N99" s="445">
        <v>6.6983618904161171E-2</v>
      </c>
      <c r="O99" s="446">
        <v>2950</v>
      </c>
      <c r="P99" s="445">
        <v>0.13886273771417812</v>
      </c>
      <c r="Q99" s="446">
        <v>3039</v>
      </c>
      <c r="R99" s="445">
        <v>0.14305215590284315</v>
      </c>
      <c r="S99" s="446">
        <v>2776</v>
      </c>
      <c r="T99" s="445">
        <v>0.13067218979476558</v>
      </c>
      <c r="U99" s="446">
        <v>2463</v>
      </c>
      <c r="V99" s="445">
        <v>0.11593861796271888</v>
      </c>
    </row>
    <row r="100" spans="1:22" ht="15.75" customHeight="1" x14ac:dyDescent="0.25">
      <c r="A100" s="556"/>
      <c r="B100" s="556"/>
      <c r="C100" s="662"/>
      <c r="D100" s="38" t="s">
        <v>245</v>
      </c>
      <c r="E100" s="444">
        <v>1684</v>
      </c>
      <c r="F100" s="445">
        <v>7.9269440783279979E-2</v>
      </c>
      <c r="G100" s="444">
        <v>1117</v>
      </c>
      <c r="H100" s="445">
        <v>5.2579551873470159E-2</v>
      </c>
      <c r="I100" s="444">
        <v>787</v>
      </c>
      <c r="J100" s="445">
        <v>3.7045754095273963E-2</v>
      </c>
      <c r="K100" s="444">
        <v>821</v>
      </c>
      <c r="L100" s="445">
        <v>3.8646205987572964E-2</v>
      </c>
      <c r="M100" s="444">
        <v>680</v>
      </c>
      <c r="N100" s="445">
        <v>3.200903784598004E-2</v>
      </c>
      <c r="O100" s="446">
        <v>1416</v>
      </c>
      <c r="P100" s="445">
        <v>6.6654114102805501E-2</v>
      </c>
      <c r="Q100" s="446">
        <v>1446</v>
      </c>
      <c r="R100" s="445">
        <v>6.806627753718697E-2</v>
      </c>
      <c r="S100" s="446">
        <v>1178</v>
      </c>
      <c r="T100" s="445">
        <v>5.5450950856712485E-2</v>
      </c>
      <c r="U100" s="446">
        <v>746</v>
      </c>
      <c r="V100" s="445">
        <v>3.5115797401619284E-2</v>
      </c>
    </row>
    <row r="101" spans="1:22" ht="15.75" customHeight="1" x14ac:dyDescent="0.25">
      <c r="A101" s="557"/>
      <c r="B101" s="557"/>
      <c r="C101" s="633"/>
      <c r="D101" s="38" t="s">
        <v>244</v>
      </c>
      <c r="E101" s="444">
        <v>1629</v>
      </c>
      <c r="F101" s="445">
        <v>7.6680474486913952E-2</v>
      </c>
      <c r="G101" s="444">
        <v>1094</v>
      </c>
      <c r="H101" s="445">
        <v>5.1496893240444361E-2</v>
      </c>
      <c r="I101" s="444">
        <v>706</v>
      </c>
      <c r="J101" s="445">
        <v>3.3232912822443984E-2</v>
      </c>
      <c r="K101" s="444">
        <v>755</v>
      </c>
      <c r="L101" s="445">
        <v>3.553944643193372E-2</v>
      </c>
      <c r="M101" s="444">
        <v>743</v>
      </c>
      <c r="N101" s="445">
        <v>3.4974581058181131E-2</v>
      </c>
      <c r="O101" s="446">
        <v>1534</v>
      </c>
      <c r="P101" s="445">
        <v>7.2208623611372619E-2</v>
      </c>
      <c r="Q101" s="446">
        <v>1594</v>
      </c>
      <c r="R101" s="445">
        <v>7.5032950480135571E-2</v>
      </c>
      <c r="S101" s="446">
        <v>1599</v>
      </c>
      <c r="T101" s="445">
        <v>7.5268311052532483E-2</v>
      </c>
      <c r="U101" s="446">
        <v>1715</v>
      </c>
      <c r="V101" s="445">
        <v>8.0728676332140842E-2</v>
      </c>
    </row>
    <row r="102" spans="1:22" ht="15.75" customHeight="1" x14ac:dyDescent="0.25">
      <c r="A102" s="41"/>
      <c r="B102" s="93"/>
      <c r="C102" s="93"/>
      <c r="D102" s="55"/>
      <c r="E102" s="55"/>
      <c r="F102" s="55"/>
      <c r="G102" s="55"/>
      <c r="H102" s="55"/>
      <c r="I102" s="32"/>
      <c r="J102" s="32"/>
      <c r="K102" s="32"/>
      <c r="L102" s="32"/>
      <c r="M102" s="32"/>
      <c r="N102" s="32"/>
      <c r="O102" s="32"/>
      <c r="P102" s="286"/>
      <c r="Q102" s="286"/>
      <c r="R102" s="286"/>
      <c r="S102" s="286"/>
      <c r="T102" s="286"/>
      <c r="U102" s="32"/>
      <c r="V102" s="32"/>
    </row>
    <row r="103" spans="1:22" ht="15.75" customHeight="1" x14ac:dyDescent="0.25">
      <c r="A103" s="56" t="s">
        <v>246</v>
      </c>
      <c r="B103" s="55"/>
      <c r="C103" s="55"/>
      <c r="D103" s="55"/>
      <c r="E103" s="55"/>
      <c r="F103" s="55"/>
      <c r="G103" s="55"/>
      <c r="H103" s="55"/>
      <c r="I103" s="32"/>
      <c r="J103" s="32"/>
      <c r="K103" s="32"/>
      <c r="L103" s="32"/>
      <c r="M103" s="32"/>
      <c r="N103" s="32"/>
      <c r="O103" s="32"/>
      <c r="P103" s="32"/>
      <c r="Q103" s="32"/>
      <c r="R103" s="32"/>
      <c r="S103" s="32"/>
      <c r="T103" s="32"/>
      <c r="U103" s="32"/>
      <c r="V103" s="32"/>
    </row>
    <row r="104" spans="1:22" ht="15.75" customHeight="1" x14ac:dyDescent="0.25">
      <c r="A104" s="94" t="s">
        <v>98</v>
      </c>
      <c r="B104" s="48" t="s">
        <v>176</v>
      </c>
      <c r="C104" s="48" t="s">
        <v>158</v>
      </c>
      <c r="D104" s="38" t="s">
        <v>177</v>
      </c>
      <c r="E104" s="95"/>
      <c r="F104" s="95"/>
      <c r="G104" s="95"/>
      <c r="H104" s="95"/>
      <c r="I104" s="95"/>
      <c r="J104" s="95"/>
      <c r="K104" s="95"/>
      <c r="L104" s="95"/>
      <c r="M104" s="79"/>
      <c r="N104" s="32"/>
      <c r="O104" s="47"/>
      <c r="P104" s="47"/>
      <c r="Q104" s="47"/>
      <c r="R104" s="47"/>
      <c r="S104" s="47"/>
      <c r="T104" s="47"/>
      <c r="U104" s="47"/>
      <c r="V104" s="47"/>
    </row>
    <row r="105" spans="1:22" ht="15.75" customHeight="1" x14ac:dyDescent="0.25">
      <c r="A105" s="564">
        <v>2</v>
      </c>
      <c r="B105" s="567" t="s">
        <v>24</v>
      </c>
      <c r="C105" s="661" t="s">
        <v>247</v>
      </c>
      <c r="D105" s="54" t="s">
        <v>248</v>
      </c>
      <c r="E105" s="447" t="s">
        <v>249</v>
      </c>
      <c r="F105" s="447" t="s">
        <v>250</v>
      </c>
      <c r="G105" s="450">
        <v>2019</v>
      </c>
      <c r="H105" s="447" t="s">
        <v>251</v>
      </c>
      <c r="I105" s="32"/>
      <c r="J105" s="32"/>
      <c r="K105" s="32"/>
      <c r="L105" s="32"/>
      <c r="M105" s="32"/>
      <c r="N105" s="32"/>
      <c r="O105" s="455"/>
      <c r="P105" s="47"/>
      <c r="Q105" s="47"/>
      <c r="R105" s="47"/>
      <c r="S105" s="47"/>
      <c r="T105" s="47"/>
      <c r="U105" s="47"/>
      <c r="V105" s="47"/>
    </row>
    <row r="106" spans="1:22" ht="15.75" customHeight="1" x14ac:dyDescent="0.25">
      <c r="A106" s="556"/>
      <c r="B106" s="556"/>
      <c r="C106" s="662"/>
      <c r="D106" s="54" t="s">
        <v>252</v>
      </c>
      <c r="E106" s="218">
        <v>192</v>
      </c>
      <c r="F106" s="451">
        <v>172</v>
      </c>
      <c r="G106" s="452">
        <v>153</v>
      </c>
      <c r="H106" s="453">
        <v>157</v>
      </c>
      <c r="I106" s="32"/>
      <c r="J106" s="32"/>
      <c r="K106" s="32"/>
      <c r="L106" s="32"/>
      <c r="M106" s="32"/>
      <c r="N106" s="32"/>
      <c r="O106" s="455"/>
      <c r="P106" s="47"/>
      <c r="Q106" s="47"/>
      <c r="R106" s="47"/>
      <c r="S106" s="47"/>
      <c r="T106" s="47"/>
      <c r="U106" s="47"/>
      <c r="V106" s="47"/>
    </row>
    <row r="107" spans="1:22" ht="15.75" customHeight="1" x14ac:dyDescent="0.25">
      <c r="A107" s="556"/>
      <c r="B107" s="556"/>
      <c r="C107" s="662"/>
      <c r="D107" s="54" t="s">
        <v>253</v>
      </c>
      <c r="E107" s="218">
        <v>512</v>
      </c>
      <c r="F107" s="451">
        <v>493</v>
      </c>
      <c r="G107" s="452">
        <v>498</v>
      </c>
      <c r="H107" s="453">
        <v>468</v>
      </c>
      <c r="I107" s="32"/>
      <c r="J107" s="32"/>
      <c r="K107" s="32"/>
      <c r="L107" s="32"/>
      <c r="M107" s="32"/>
      <c r="N107" s="32"/>
      <c r="O107" s="455"/>
      <c r="P107" s="47"/>
      <c r="Q107" s="47"/>
      <c r="R107" s="47"/>
      <c r="S107" s="47"/>
      <c r="T107" s="47"/>
      <c r="U107" s="47"/>
      <c r="V107" s="47"/>
    </row>
    <row r="108" spans="1:22" ht="15.75" customHeight="1" x14ac:dyDescent="0.25">
      <c r="A108" s="556"/>
      <c r="B108" s="556"/>
      <c r="C108" s="662"/>
      <c r="D108" s="54" t="s">
        <v>254</v>
      </c>
      <c r="E108" s="218">
        <f>E106-E107</f>
        <v>-320</v>
      </c>
      <c r="F108" s="451">
        <f>F106-F107</f>
        <v>-321</v>
      </c>
      <c r="G108" s="452">
        <f>G106-G107</f>
        <v>-345</v>
      </c>
      <c r="H108" s="453">
        <f>H106-H107</f>
        <v>-311</v>
      </c>
      <c r="I108" s="32"/>
      <c r="J108" s="32"/>
      <c r="K108" s="32"/>
      <c r="L108" s="32"/>
      <c r="M108" s="32"/>
      <c r="N108" s="32"/>
      <c r="O108" s="47"/>
      <c r="P108" s="47"/>
      <c r="Q108" s="47"/>
      <c r="R108" s="47"/>
      <c r="S108" s="47"/>
      <c r="T108" s="47"/>
      <c r="U108" s="47"/>
      <c r="V108" s="47"/>
    </row>
    <row r="109" spans="1:22" ht="15.75" customHeight="1" x14ac:dyDescent="0.25">
      <c r="A109" s="556"/>
      <c r="B109" s="556"/>
      <c r="C109" s="662"/>
      <c r="D109" s="54" t="s">
        <v>255</v>
      </c>
      <c r="E109" s="218">
        <v>90</v>
      </c>
      <c r="F109" s="218">
        <v>290</v>
      </c>
      <c r="G109" s="454">
        <v>186</v>
      </c>
      <c r="H109" s="443">
        <v>180</v>
      </c>
      <c r="I109" s="32"/>
      <c r="J109" s="32"/>
      <c r="K109" s="32"/>
      <c r="L109" s="32"/>
      <c r="M109" s="32"/>
      <c r="N109" s="32"/>
      <c r="O109" s="47"/>
      <c r="P109" s="47"/>
      <c r="Q109" s="47"/>
      <c r="R109" s="47"/>
      <c r="S109" s="47"/>
      <c r="T109" s="47"/>
      <c r="U109" s="47"/>
      <c r="V109" s="47"/>
    </row>
    <row r="110" spans="1:22" ht="15.75" customHeight="1" x14ac:dyDescent="0.25">
      <c r="A110" s="556"/>
      <c r="B110" s="556"/>
      <c r="C110" s="662"/>
      <c r="D110" s="54" t="s">
        <v>256</v>
      </c>
      <c r="E110" s="218">
        <v>214</v>
      </c>
      <c r="F110" s="218">
        <v>414</v>
      </c>
      <c r="G110" s="443">
        <v>369</v>
      </c>
      <c r="H110" s="443">
        <v>261</v>
      </c>
      <c r="I110" s="32"/>
      <c r="J110" s="32"/>
      <c r="K110" s="32"/>
      <c r="L110" s="32"/>
      <c r="M110" s="32"/>
      <c r="N110" s="32"/>
      <c r="O110" s="47"/>
      <c r="P110" s="47"/>
      <c r="Q110" s="47"/>
      <c r="R110" s="47"/>
      <c r="S110" s="47"/>
      <c r="T110" s="47"/>
      <c r="U110" s="47"/>
      <c r="V110" s="47"/>
    </row>
    <row r="111" spans="1:22" ht="15.75" customHeight="1" x14ac:dyDescent="0.25">
      <c r="A111" s="557"/>
      <c r="B111" s="557"/>
      <c r="C111" s="633"/>
      <c r="D111" s="96" t="s">
        <v>257</v>
      </c>
      <c r="E111" s="218">
        <f>E109-E110</f>
        <v>-124</v>
      </c>
      <c r="F111" s="218">
        <f>F109-F110</f>
        <v>-124</v>
      </c>
      <c r="G111" s="443">
        <f>G109-G110</f>
        <v>-183</v>
      </c>
      <c r="H111" s="443">
        <f>H109-H110</f>
        <v>-81</v>
      </c>
      <c r="I111" s="32"/>
      <c r="J111" s="32"/>
      <c r="K111" s="32"/>
      <c r="L111" s="32"/>
      <c r="M111" s="32"/>
      <c r="N111" s="32"/>
      <c r="O111" s="47"/>
      <c r="P111" s="47"/>
      <c r="Q111" s="47"/>
      <c r="R111" s="47"/>
      <c r="S111" s="47"/>
      <c r="T111" s="47"/>
      <c r="U111" s="47"/>
      <c r="V111" s="47"/>
    </row>
  </sheetData>
  <mergeCells count="30">
    <mergeCell ref="D15:D16"/>
    <mergeCell ref="E15:H15"/>
    <mergeCell ref="D8:G8"/>
    <mergeCell ref="A9:A11"/>
    <mergeCell ref="B9:B11"/>
    <mergeCell ref="D9:G9"/>
    <mergeCell ref="A15:A82"/>
    <mergeCell ref="B15:B82"/>
    <mergeCell ref="C15:C82"/>
    <mergeCell ref="C96:C101"/>
    <mergeCell ref="D97:D98"/>
    <mergeCell ref="A105:A111"/>
    <mergeCell ref="B105:B111"/>
    <mergeCell ref="C105:C111"/>
    <mergeCell ref="O97:P97"/>
    <mergeCell ref="Q97:R97"/>
    <mergeCell ref="S97:T97"/>
    <mergeCell ref="A83:A95"/>
    <mergeCell ref="B83:B95"/>
    <mergeCell ref="C83:C95"/>
    <mergeCell ref="D83:H95"/>
    <mergeCell ref="A96:A101"/>
    <mergeCell ref="B96:B101"/>
    <mergeCell ref="D96:V96"/>
    <mergeCell ref="U97:V97"/>
    <mergeCell ref="E97:F97"/>
    <mergeCell ref="G97:H97"/>
    <mergeCell ref="I97:J97"/>
    <mergeCell ref="K97:L97"/>
    <mergeCell ref="M97:N97"/>
  </mergeCells>
  <pageMargins left="0.70866141732283472" right="0.70866141732283472" top="0.74803149606299213" bottom="0.74803149606299213" header="0" footer="0"/>
  <pageSetup paperSize="9" scale="40" fitToHeight="0"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9"/>
  <sheetViews>
    <sheetView workbookViewId="0">
      <selection activeCell="F6" sqref="F6"/>
    </sheetView>
  </sheetViews>
  <sheetFormatPr defaultRowHeight="15" x14ac:dyDescent="0.25"/>
  <cols>
    <col min="2" max="2" width="19.140625" customWidth="1"/>
  </cols>
  <sheetData>
    <row r="2" spans="2:6" x14ac:dyDescent="0.25">
      <c r="B2" t="s">
        <v>810</v>
      </c>
    </row>
    <row r="3" spans="2:6" x14ac:dyDescent="0.25">
      <c r="C3">
        <v>2020</v>
      </c>
      <c r="D3">
        <v>2019</v>
      </c>
      <c r="E3">
        <v>2018</v>
      </c>
      <c r="F3">
        <v>2017</v>
      </c>
    </row>
    <row r="4" spans="2:6" x14ac:dyDescent="0.25">
      <c r="B4" t="s">
        <v>725</v>
      </c>
      <c r="C4">
        <f>'3.0 Населення'!E17</f>
        <v>12813</v>
      </c>
      <c r="D4" s="348">
        <f>'3.0 Населення'!F17</f>
        <v>12539</v>
      </c>
      <c r="E4" s="348">
        <f>'3.0 Населення'!G17</f>
        <v>12571</v>
      </c>
      <c r="F4" s="348">
        <f>'3.0 Населення'!H17</f>
        <v>12807</v>
      </c>
    </row>
    <row r="5" spans="2:6" x14ac:dyDescent="0.25">
      <c r="B5" s="293" t="s">
        <v>1233</v>
      </c>
      <c r="C5" s="260">
        <v>0.72799999999999998</v>
      </c>
      <c r="D5" s="260">
        <v>0.72799999999999998</v>
      </c>
      <c r="E5" s="260">
        <v>0.72799999999999998</v>
      </c>
      <c r="F5" s="260">
        <v>0.72799999999999998</v>
      </c>
    </row>
    <row r="6" spans="2:6" x14ac:dyDescent="0.25">
      <c r="B6" s="293" t="s">
        <v>1234</v>
      </c>
      <c r="C6">
        <f>C4*C5</f>
        <v>9327.8639999999996</v>
      </c>
      <c r="D6" s="348">
        <f>D4*D5</f>
        <v>9128.3919999999998</v>
      </c>
      <c r="E6" s="348">
        <f>E4*E5</f>
        <v>9151.6880000000001</v>
      </c>
      <c r="F6" s="348">
        <f>F4*F5</f>
        <v>9323.4959999999992</v>
      </c>
    </row>
    <row r="7" spans="2:6" x14ac:dyDescent="0.25">
      <c r="B7" s="293" t="s">
        <v>1236</v>
      </c>
      <c r="C7" s="260">
        <v>0.56399999999999995</v>
      </c>
      <c r="D7" s="260">
        <v>0.58899999999999997</v>
      </c>
      <c r="E7" s="260">
        <v>0.57299999999999995</v>
      </c>
      <c r="F7" s="260">
        <f>E7-1.2%</f>
        <v>0.56099999999999994</v>
      </c>
    </row>
    <row r="8" spans="2:6" x14ac:dyDescent="0.25">
      <c r="B8" s="293" t="s">
        <v>1235</v>
      </c>
      <c r="C8">
        <f>C6*C7</f>
        <v>5260.9152959999992</v>
      </c>
      <c r="D8" s="348">
        <f>D6*D7</f>
        <v>5376.6228879999999</v>
      </c>
      <c r="E8" s="348">
        <f>E6*E7</f>
        <v>5243.9172239999998</v>
      </c>
      <c r="F8" s="348">
        <f>F6*F7</f>
        <v>5230.4812559999991</v>
      </c>
    </row>
    <row r="9" spans="2:6" x14ac:dyDescent="0.25">
      <c r="C9">
        <v>5148</v>
      </c>
      <c r="D9">
        <v>5377</v>
      </c>
      <c r="E9">
        <v>5244</v>
      </c>
      <c r="F9">
        <v>5230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Z983"/>
  <sheetViews>
    <sheetView topLeftCell="D46" workbookViewId="0">
      <selection activeCell="J51" sqref="J51"/>
    </sheetView>
  </sheetViews>
  <sheetFormatPr defaultColWidth="14.42578125" defaultRowHeight="15" customHeight="1" x14ac:dyDescent="0.25"/>
  <cols>
    <col min="1" max="1" width="8.7109375" customWidth="1"/>
    <col min="2" max="2" width="25.85546875" customWidth="1"/>
    <col min="3" max="3" width="35.7109375" customWidth="1"/>
    <col min="4" max="4" width="18.42578125" style="354" customWidth="1"/>
    <col min="5" max="5" width="35.85546875" style="354" customWidth="1"/>
    <col min="6" max="6" width="17.42578125" style="354" customWidth="1"/>
    <col min="7" max="7" width="17.5703125" style="354" customWidth="1"/>
    <col min="8" max="8" width="15.7109375" style="354" customWidth="1"/>
    <col min="9" max="10" width="17" style="354" customWidth="1"/>
    <col min="11" max="11" width="15.5703125" style="354" customWidth="1"/>
    <col min="12" max="12" width="16.42578125" style="354" customWidth="1"/>
    <col min="13" max="17" width="8.7109375" style="354" customWidth="1"/>
    <col min="18" max="18" width="10.140625" style="354" customWidth="1"/>
    <col min="19" max="26" width="8.7109375" customWidth="1"/>
  </cols>
  <sheetData>
    <row r="1" spans="1:26" x14ac:dyDescent="0.25">
      <c r="A1" s="97" t="s">
        <v>258</v>
      </c>
      <c r="B1" s="98"/>
      <c r="C1" s="98"/>
      <c r="D1" s="98"/>
      <c r="E1" s="98"/>
      <c r="F1" s="98"/>
      <c r="G1" s="98"/>
      <c r="H1" s="98"/>
      <c r="I1" s="98"/>
      <c r="J1" s="98"/>
      <c r="K1" s="98"/>
      <c r="L1" s="98"/>
      <c r="M1" s="98"/>
      <c r="N1" s="98"/>
      <c r="O1" s="98"/>
      <c r="P1" s="98"/>
      <c r="Q1" s="98"/>
      <c r="R1" s="98"/>
      <c r="S1" s="99"/>
      <c r="T1" s="99"/>
      <c r="U1" s="99"/>
      <c r="V1" s="99"/>
      <c r="W1" s="99"/>
      <c r="X1" s="99"/>
      <c r="Y1" s="99"/>
      <c r="Z1" s="99"/>
    </row>
    <row r="2" spans="1:26" x14ac:dyDescent="0.25">
      <c r="A2" s="97" t="s">
        <v>259</v>
      </c>
      <c r="B2" s="98"/>
      <c r="C2" s="98"/>
      <c r="D2" s="98"/>
      <c r="E2" s="98"/>
      <c r="F2" s="98"/>
      <c r="G2" s="98"/>
      <c r="H2" s="98"/>
      <c r="I2" s="98"/>
      <c r="J2" s="98"/>
      <c r="K2" s="98"/>
      <c r="L2" s="98"/>
      <c r="M2" s="98"/>
      <c r="N2" s="98"/>
      <c r="O2" s="98"/>
      <c r="P2" s="98"/>
      <c r="Q2" s="98"/>
      <c r="R2" s="98"/>
      <c r="S2" s="99"/>
      <c r="T2" s="99"/>
      <c r="U2" s="99"/>
      <c r="V2" s="99"/>
      <c r="W2" s="99"/>
      <c r="X2" s="99"/>
      <c r="Y2" s="99"/>
      <c r="Z2" s="99"/>
    </row>
    <row r="3" spans="1:26" x14ac:dyDescent="0.25">
      <c r="A3" s="100" t="s">
        <v>98</v>
      </c>
      <c r="B3" s="101" t="s">
        <v>176</v>
      </c>
      <c r="C3" s="101" t="s">
        <v>158</v>
      </c>
      <c r="D3" s="699" t="s">
        <v>177</v>
      </c>
      <c r="E3" s="700"/>
      <c r="F3" s="97"/>
      <c r="G3" s="97"/>
      <c r="H3" s="97"/>
      <c r="I3" s="97"/>
      <c r="J3" s="97"/>
      <c r="K3" s="97"/>
      <c r="L3" s="97"/>
      <c r="M3" s="97"/>
      <c r="N3" s="98"/>
      <c r="O3" s="98"/>
      <c r="P3" s="98"/>
      <c r="Q3" s="98"/>
      <c r="R3" s="98"/>
      <c r="S3" s="99"/>
      <c r="T3" s="99"/>
      <c r="U3" s="99"/>
      <c r="V3" s="99"/>
      <c r="W3" s="99"/>
      <c r="X3" s="99"/>
      <c r="Y3" s="99"/>
      <c r="Z3" s="99"/>
    </row>
    <row r="4" spans="1:26" s="534" customFormat="1" x14ac:dyDescent="0.25">
      <c r="A4" s="667">
        <v>1</v>
      </c>
      <c r="B4" s="726" t="s">
        <v>27</v>
      </c>
      <c r="C4" s="547" t="s">
        <v>1518</v>
      </c>
      <c r="D4" s="716">
        <v>44197</v>
      </c>
      <c r="E4" s="717"/>
      <c r="F4" s="97"/>
      <c r="G4" s="97"/>
      <c r="H4" s="97"/>
      <c r="I4" s="97"/>
      <c r="J4" s="97"/>
      <c r="K4" s="97"/>
      <c r="L4" s="97"/>
      <c r="M4" s="97"/>
      <c r="N4" s="98"/>
      <c r="O4" s="98"/>
      <c r="P4" s="98"/>
      <c r="Q4" s="98"/>
      <c r="R4" s="98"/>
      <c r="S4" s="99"/>
      <c r="T4" s="99"/>
      <c r="U4" s="99"/>
      <c r="V4" s="99"/>
      <c r="W4" s="99"/>
      <c r="X4" s="99"/>
      <c r="Y4" s="99"/>
      <c r="Z4" s="99"/>
    </row>
    <row r="5" spans="1:26" ht="25.5" customHeight="1" x14ac:dyDescent="0.25">
      <c r="A5" s="668"/>
      <c r="B5" s="727"/>
      <c r="C5" s="103" t="s">
        <v>1254</v>
      </c>
      <c r="D5" s="712">
        <v>13268</v>
      </c>
      <c r="E5" s="713"/>
      <c r="F5" s="347"/>
      <c r="G5" s="98"/>
      <c r="H5" s="98"/>
      <c r="I5" s="98"/>
      <c r="J5" s="98"/>
      <c r="K5" s="98"/>
      <c r="L5" s="98"/>
      <c r="M5" s="98"/>
      <c r="N5" s="98"/>
      <c r="O5" s="98"/>
      <c r="P5" s="98"/>
      <c r="Q5" s="98"/>
      <c r="R5" s="98"/>
      <c r="S5" s="99"/>
      <c r="T5" s="99"/>
      <c r="U5" s="99"/>
      <c r="V5" s="99"/>
      <c r="W5" s="99"/>
      <c r="X5" s="99"/>
      <c r="Y5" s="99"/>
      <c r="Z5" s="99"/>
    </row>
    <row r="6" spans="1:26" ht="32.25" customHeight="1" x14ac:dyDescent="0.25">
      <c r="A6" s="668"/>
      <c r="B6" s="727"/>
      <c r="C6" s="103" t="s">
        <v>260</v>
      </c>
      <c r="D6" s="712">
        <v>7745</v>
      </c>
      <c r="E6" s="713"/>
      <c r="F6" s="260"/>
      <c r="G6" s="98"/>
      <c r="H6" s="98"/>
      <c r="I6" s="98"/>
      <c r="J6" s="98"/>
      <c r="K6" s="98"/>
      <c r="L6" s="98"/>
      <c r="M6" s="98"/>
      <c r="N6" s="98"/>
      <c r="O6" s="98"/>
      <c r="P6" s="98"/>
      <c r="Q6" s="98"/>
      <c r="R6" s="98"/>
      <c r="S6" s="104"/>
      <c r="T6" s="104"/>
      <c r="U6" s="104"/>
      <c r="V6" s="104"/>
      <c r="W6" s="99"/>
      <c r="X6" s="99"/>
      <c r="Y6" s="99"/>
      <c r="Z6" s="99"/>
    </row>
    <row r="7" spans="1:26" ht="51" customHeight="1" x14ac:dyDescent="0.25">
      <c r="A7" s="669"/>
      <c r="B7" s="728"/>
      <c r="C7" s="106" t="s">
        <v>1411</v>
      </c>
      <c r="D7" s="714">
        <v>29000</v>
      </c>
      <c r="E7" s="715"/>
      <c r="F7" s="107"/>
      <c r="G7" s="107"/>
      <c r="H7" s="107"/>
      <c r="I7" s="107"/>
      <c r="J7" s="107"/>
      <c r="K7" s="107"/>
      <c r="L7" s="98"/>
      <c r="M7" s="98"/>
      <c r="N7" s="108"/>
      <c r="O7" s="108"/>
      <c r="P7" s="108"/>
      <c r="Q7" s="108"/>
      <c r="R7" s="108"/>
      <c r="S7" s="109"/>
      <c r="T7" s="109"/>
      <c r="U7" s="109"/>
      <c r="V7" s="109"/>
      <c r="W7" s="99"/>
      <c r="X7" s="99"/>
      <c r="Y7" s="99"/>
      <c r="Z7" s="99"/>
    </row>
    <row r="8" spans="1:26" ht="51" customHeight="1" x14ac:dyDescent="0.25">
      <c r="A8" s="680">
        <v>2</v>
      </c>
      <c r="B8" s="681" t="s">
        <v>28</v>
      </c>
      <c r="C8" s="682" t="s">
        <v>1185</v>
      </c>
      <c r="D8" s="110" t="s">
        <v>168</v>
      </c>
      <c r="E8" s="688" t="s">
        <v>261</v>
      </c>
      <c r="F8" s="689"/>
      <c r="G8" s="690"/>
      <c r="H8" s="704" t="s">
        <v>262</v>
      </c>
      <c r="I8" s="729"/>
      <c r="J8" s="704" t="s">
        <v>263</v>
      </c>
      <c r="K8" s="705"/>
      <c r="L8" s="98"/>
      <c r="M8" s="98"/>
      <c r="N8" s="108"/>
      <c r="O8" s="108"/>
      <c r="P8" s="108"/>
      <c r="Q8" s="108"/>
      <c r="R8" s="108"/>
      <c r="S8" s="109"/>
      <c r="T8" s="109"/>
      <c r="U8" s="109"/>
      <c r="V8" s="109"/>
      <c r="W8" s="99"/>
      <c r="X8" s="99"/>
      <c r="Y8" s="99"/>
      <c r="Z8" s="99"/>
    </row>
    <row r="9" spans="1:26" ht="15" customHeight="1" x14ac:dyDescent="0.25">
      <c r="A9" s="556"/>
      <c r="B9" s="556"/>
      <c r="C9" s="662"/>
      <c r="D9" s="105">
        <v>1</v>
      </c>
      <c r="E9" s="678" t="s">
        <v>264</v>
      </c>
      <c r="F9" s="679"/>
      <c r="G9" s="679"/>
      <c r="H9" s="677">
        <v>1537</v>
      </c>
      <c r="I9" s="677"/>
      <c r="J9" s="389">
        <v>0.19839999999999999</v>
      </c>
      <c r="K9" s="355"/>
      <c r="L9" s="98"/>
      <c r="M9" s="388"/>
      <c r="N9" s="106"/>
      <c r="O9" s="106"/>
      <c r="P9" s="106"/>
      <c r="Q9" s="106"/>
      <c r="R9" s="106"/>
      <c r="S9" s="111"/>
      <c r="T9" s="111"/>
      <c r="U9" s="111"/>
      <c r="V9" s="111"/>
      <c r="W9" s="99"/>
      <c r="X9" s="99"/>
      <c r="Y9" s="99"/>
      <c r="Z9" s="99"/>
    </row>
    <row r="10" spans="1:26" ht="19.5" customHeight="1" x14ac:dyDescent="0.25">
      <c r="A10" s="556"/>
      <c r="B10" s="556"/>
      <c r="C10" s="662"/>
      <c r="D10" s="105">
        <v>2</v>
      </c>
      <c r="E10" s="678" t="s">
        <v>265</v>
      </c>
      <c r="F10" s="679"/>
      <c r="G10" s="679"/>
      <c r="H10" s="677">
        <v>1968</v>
      </c>
      <c r="I10" s="677"/>
      <c r="J10" s="390">
        <v>0.25408700000000001</v>
      </c>
      <c r="K10" s="355"/>
      <c r="L10" s="98"/>
      <c r="M10" s="388"/>
      <c r="N10" s="106"/>
      <c r="O10" s="106"/>
      <c r="P10" s="106"/>
      <c r="Q10" s="106"/>
      <c r="R10" s="106"/>
      <c r="S10" s="111"/>
      <c r="T10" s="111"/>
      <c r="U10" s="111"/>
      <c r="V10" s="111"/>
      <c r="W10" s="99"/>
      <c r="X10" s="99"/>
      <c r="Y10" s="99"/>
      <c r="Z10" s="99"/>
    </row>
    <row r="11" spans="1:26" x14ac:dyDescent="0.25">
      <c r="A11" s="556"/>
      <c r="B11" s="556"/>
      <c r="C11" s="662"/>
      <c r="D11" s="105">
        <v>3</v>
      </c>
      <c r="E11" s="678" t="s">
        <v>266</v>
      </c>
      <c r="F11" s="679"/>
      <c r="G11" s="679"/>
      <c r="H11" s="677">
        <v>61</v>
      </c>
      <c r="I11" s="677"/>
      <c r="J11" s="389">
        <v>7.8968760887237251E-3</v>
      </c>
      <c r="K11" s="355"/>
      <c r="L11" s="98"/>
      <c r="M11" s="388"/>
      <c r="N11" s="106"/>
      <c r="O11" s="106"/>
      <c r="P11" s="106"/>
      <c r="Q11" s="106"/>
      <c r="R11" s="106"/>
      <c r="S11" s="111"/>
      <c r="T11" s="111"/>
      <c r="U11" s="111"/>
      <c r="V11" s="111"/>
      <c r="W11" s="99"/>
      <c r="X11" s="99"/>
      <c r="Y11" s="99"/>
      <c r="Z11" s="99"/>
    </row>
    <row r="12" spans="1:26" ht="38.25" customHeight="1" x14ac:dyDescent="0.25">
      <c r="A12" s="556"/>
      <c r="B12" s="556"/>
      <c r="C12" s="662"/>
      <c r="D12" s="105">
        <v>4</v>
      </c>
      <c r="E12" s="678" t="s">
        <v>267</v>
      </c>
      <c r="F12" s="679"/>
      <c r="G12" s="679"/>
      <c r="H12" s="677">
        <v>1222</v>
      </c>
      <c r="I12" s="677"/>
      <c r="J12" s="389">
        <v>0.15782139124375799</v>
      </c>
      <c r="K12" s="355"/>
      <c r="L12" s="98"/>
      <c r="M12" s="388"/>
      <c r="N12" s="106"/>
      <c r="O12" s="106"/>
      <c r="P12" s="106"/>
      <c r="Q12" s="106"/>
      <c r="R12" s="106"/>
      <c r="S12" s="111"/>
      <c r="T12" s="111"/>
      <c r="U12" s="111"/>
      <c r="V12" s="111"/>
      <c r="W12" s="99"/>
      <c r="X12" s="99"/>
      <c r="Y12" s="99"/>
      <c r="Z12" s="99"/>
    </row>
    <row r="13" spans="1:26" ht="19.5" customHeight="1" x14ac:dyDescent="0.25">
      <c r="A13" s="556"/>
      <c r="B13" s="556"/>
      <c r="C13" s="662"/>
      <c r="D13" s="105">
        <v>5</v>
      </c>
      <c r="E13" s="678" t="s">
        <v>268</v>
      </c>
      <c r="F13" s="679"/>
      <c r="G13" s="679"/>
      <c r="H13" s="677">
        <v>70</v>
      </c>
      <c r="I13" s="677"/>
      <c r="J13" s="389">
        <v>9.0581813958889798E-3</v>
      </c>
      <c r="K13" s="355"/>
      <c r="L13" s="98"/>
      <c r="M13" s="388"/>
      <c r="N13" s="106"/>
      <c r="O13" s="108"/>
      <c r="P13" s="108"/>
      <c r="Q13" s="108"/>
      <c r="R13" s="108"/>
      <c r="S13" s="109"/>
      <c r="T13" s="109"/>
      <c r="U13" s="109"/>
      <c r="V13" s="109"/>
      <c r="W13" s="99"/>
      <c r="X13" s="99"/>
      <c r="Y13" s="99"/>
      <c r="Z13" s="99"/>
    </row>
    <row r="14" spans="1:26" ht="18" customHeight="1" x14ac:dyDescent="0.25">
      <c r="A14" s="556"/>
      <c r="B14" s="556"/>
      <c r="C14" s="662"/>
      <c r="D14" s="105">
        <v>6</v>
      </c>
      <c r="E14" s="678" t="s">
        <v>269</v>
      </c>
      <c r="F14" s="679"/>
      <c r="G14" s="679"/>
      <c r="H14" s="677">
        <v>87</v>
      </c>
      <c r="I14" s="677"/>
      <c r="J14" s="389">
        <v>1.1264661479502962E-2</v>
      </c>
      <c r="K14" s="355"/>
      <c r="L14" s="98"/>
      <c r="M14" s="388"/>
      <c r="N14" s="106"/>
      <c r="O14" s="108"/>
      <c r="P14" s="108"/>
      <c r="Q14" s="108"/>
      <c r="R14" s="108"/>
      <c r="S14" s="109"/>
      <c r="T14" s="109"/>
      <c r="U14" s="109"/>
      <c r="V14" s="109"/>
      <c r="W14" s="99"/>
      <c r="X14" s="99"/>
      <c r="Y14" s="99"/>
      <c r="Z14" s="99"/>
    </row>
    <row r="15" spans="1:26" ht="18" customHeight="1" x14ac:dyDescent="0.25">
      <c r="A15" s="556"/>
      <c r="B15" s="556"/>
      <c r="C15" s="662"/>
      <c r="D15" s="105">
        <v>7</v>
      </c>
      <c r="E15" s="678" t="s">
        <v>270</v>
      </c>
      <c r="F15" s="679"/>
      <c r="G15" s="679"/>
      <c r="H15" s="677">
        <v>47</v>
      </c>
      <c r="I15" s="677"/>
      <c r="J15" s="389">
        <v>6.0387875972593196E-3</v>
      </c>
      <c r="K15" s="355"/>
      <c r="L15" s="98"/>
      <c r="M15" s="388"/>
      <c r="N15" s="106"/>
      <c r="O15" s="108"/>
      <c r="P15" s="108"/>
      <c r="Q15" s="108"/>
      <c r="R15" s="108"/>
      <c r="S15" s="109"/>
      <c r="T15" s="109"/>
      <c r="U15" s="109"/>
      <c r="V15" s="109"/>
      <c r="W15" s="99"/>
      <c r="X15" s="99"/>
      <c r="Y15" s="99"/>
      <c r="Z15" s="99"/>
    </row>
    <row r="16" spans="1:26" ht="21.75" customHeight="1" x14ac:dyDescent="0.25">
      <c r="A16" s="556"/>
      <c r="B16" s="556"/>
      <c r="C16" s="662"/>
      <c r="D16" s="105">
        <v>8</v>
      </c>
      <c r="E16" s="678" t="s">
        <v>271</v>
      </c>
      <c r="F16" s="679"/>
      <c r="G16" s="679"/>
      <c r="H16" s="677">
        <v>15</v>
      </c>
      <c r="I16" s="677"/>
      <c r="J16" s="389">
        <v>2E-3</v>
      </c>
      <c r="K16" s="355"/>
      <c r="L16" s="98"/>
      <c r="M16" s="388"/>
      <c r="N16" s="106"/>
      <c r="O16" s="108"/>
      <c r="P16" s="108"/>
      <c r="Q16" s="108"/>
      <c r="R16" s="108"/>
      <c r="S16" s="109"/>
      <c r="T16" s="109"/>
      <c r="U16" s="109"/>
      <c r="V16" s="109"/>
      <c r="W16" s="99"/>
      <c r="X16" s="99"/>
      <c r="Y16" s="99"/>
      <c r="Z16" s="99"/>
    </row>
    <row r="17" spans="1:26" ht="18" customHeight="1" x14ac:dyDescent="0.25">
      <c r="A17" s="556"/>
      <c r="B17" s="556"/>
      <c r="C17" s="662"/>
      <c r="D17" s="105">
        <v>9</v>
      </c>
      <c r="E17" s="678" t="s">
        <v>272</v>
      </c>
      <c r="F17" s="679"/>
      <c r="G17" s="679"/>
      <c r="H17" s="677">
        <v>390</v>
      </c>
      <c r="I17" s="677"/>
      <c r="J17" s="389">
        <v>5.0284519800255487E-2</v>
      </c>
      <c r="K17" s="355"/>
      <c r="L17" s="98"/>
      <c r="M17" s="388"/>
      <c r="N17" s="106"/>
      <c r="O17" s="108"/>
      <c r="P17" s="108"/>
      <c r="Q17" s="108"/>
      <c r="R17" s="108"/>
      <c r="S17" s="109"/>
      <c r="T17" s="109"/>
      <c r="U17" s="109"/>
      <c r="V17" s="109"/>
      <c r="W17" s="99"/>
      <c r="X17" s="99"/>
      <c r="Y17" s="99"/>
      <c r="Z17" s="99"/>
    </row>
    <row r="18" spans="1:26" ht="18" customHeight="1" x14ac:dyDescent="0.25">
      <c r="A18" s="556"/>
      <c r="B18" s="556"/>
      <c r="C18" s="662"/>
      <c r="D18" s="105">
        <v>10</v>
      </c>
      <c r="E18" s="678" t="s">
        <v>273</v>
      </c>
      <c r="F18" s="679"/>
      <c r="G18" s="679"/>
      <c r="H18" s="677">
        <v>1134</v>
      </c>
      <c r="I18" s="677"/>
      <c r="J18" s="389">
        <v>0.1464405992335385</v>
      </c>
      <c r="K18" s="355"/>
      <c r="L18" s="98"/>
      <c r="M18" s="388"/>
      <c r="N18" s="106"/>
      <c r="O18" s="108"/>
      <c r="P18" s="108"/>
      <c r="Q18" s="108"/>
      <c r="R18" s="108"/>
      <c r="S18" s="109"/>
      <c r="T18" s="109"/>
      <c r="U18" s="109"/>
      <c r="V18" s="109"/>
      <c r="W18" s="99"/>
      <c r="X18" s="99"/>
      <c r="Y18" s="99"/>
      <c r="Z18" s="99"/>
    </row>
    <row r="19" spans="1:26" ht="24.75" customHeight="1" x14ac:dyDescent="0.25">
      <c r="A19" s="556"/>
      <c r="B19" s="556"/>
      <c r="C19" s="662"/>
      <c r="D19" s="105">
        <v>11</v>
      </c>
      <c r="E19" s="678" t="s">
        <v>274</v>
      </c>
      <c r="F19" s="679"/>
      <c r="G19" s="679"/>
      <c r="H19" s="677">
        <v>978</v>
      </c>
      <c r="I19" s="677"/>
      <c r="J19" s="389">
        <v>0.12623388688886308</v>
      </c>
      <c r="K19" s="355"/>
      <c r="L19" s="98"/>
      <c r="M19" s="388"/>
      <c r="N19" s="106"/>
      <c r="O19" s="108"/>
      <c r="P19" s="108"/>
      <c r="Q19" s="108"/>
      <c r="R19" s="108"/>
      <c r="S19" s="109"/>
      <c r="T19" s="109"/>
      <c r="U19" s="109"/>
      <c r="V19" s="109"/>
      <c r="W19" s="99"/>
      <c r="X19" s="99"/>
      <c r="Y19" s="99"/>
      <c r="Z19" s="99"/>
    </row>
    <row r="20" spans="1:26" ht="24.75" customHeight="1" x14ac:dyDescent="0.25">
      <c r="A20" s="556"/>
      <c r="B20" s="556"/>
      <c r="C20" s="662"/>
      <c r="D20" s="105">
        <v>12</v>
      </c>
      <c r="E20" s="678" t="s">
        <v>275</v>
      </c>
      <c r="F20" s="679"/>
      <c r="G20" s="679"/>
      <c r="H20" s="677">
        <v>70</v>
      </c>
      <c r="I20" s="677"/>
      <c r="J20" s="389">
        <v>9.0581813958889798E-3</v>
      </c>
      <c r="K20" s="355"/>
      <c r="L20" s="98"/>
      <c r="M20" s="388"/>
      <c r="N20" s="106"/>
      <c r="O20" s="108"/>
      <c r="P20" s="108"/>
      <c r="Q20" s="108"/>
      <c r="R20" s="108"/>
      <c r="S20" s="109"/>
      <c r="T20" s="109"/>
      <c r="U20" s="109"/>
      <c r="V20" s="109"/>
      <c r="W20" s="99"/>
      <c r="X20" s="99"/>
      <c r="Y20" s="99"/>
      <c r="Z20" s="99"/>
    </row>
    <row r="21" spans="1:26" ht="20.25" customHeight="1" x14ac:dyDescent="0.25">
      <c r="A21" s="557"/>
      <c r="B21" s="557"/>
      <c r="C21" s="633"/>
      <c r="D21" s="105">
        <v>13</v>
      </c>
      <c r="E21" s="678" t="s">
        <v>1253</v>
      </c>
      <c r="F21" s="679"/>
      <c r="G21" s="679"/>
      <c r="H21" s="677">
        <v>166</v>
      </c>
      <c r="I21" s="677"/>
      <c r="J21" s="389">
        <v>2.1368017651840668E-2</v>
      </c>
      <c r="K21" s="355"/>
      <c r="L21" s="98"/>
      <c r="M21" s="388"/>
      <c r="N21" s="106"/>
      <c r="O21" s="108"/>
      <c r="P21" s="108"/>
      <c r="Q21" s="108"/>
      <c r="R21" s="108"/>
      <c r="S21" s="109"/>
      <c r="T21" s="109"/>
      <c r="U21" s="109"/>
      <c r="V21" s="109"/>
      <c r="W21" s="99"/>
      <c r="X21" s="99"/>
      <c r="Y21" s="99"/>
      <c r="Z21" s="99"/>
    </row>
    <row r="22" spans="1:26" ht="36" customHeight="1" x14ac:dyDescent="0.25">
      <c r="A22" s="97" t="s">
        <v>276</v>
      </c>
      <c r="B22" s="97"/>
      <c r="C22" s="98"/>
      <c r="D22" s="98"/>
      <c r="E22" s="98"/>
      <c r="F22" s="98"/>
      <c r="G22" s="98"/>
      <c r="H22" s="98"/>
      <c r="I22" s="98"/>
      <c r="J22" s="347"/>
      <c r="K22" s="347"/>
      <c r="L22" s="98"/>
      <c r="M22" s="98"/>
      <c r="N22" s="106"/>
      <c r="O22" s="98"/>
      <c r="P22" s="98"/>
      <c r="Q22" s="98"/>
      <c r="R22" s="98"/>
      <c r="S22" s="104"/>
      <c r="T22" s="104"/>
      <c r="U22" s="104"/>
      <c r="V22" s="104"/>
      <c r="W22" s="99"/>
      <c r="X22" s="99"/>
      <c r="Y22" s="99"/>
      <c r="Z22" s="99"/>
    </row>
    <row r="23" spans="1:26" ht="15.75" customHeight="1" x14ac:dyDescent="0.25">
      <c r="A23" s="100" t="s">
        <v>98</v>
      </c>
      <c r="B23" s="101" t="s">
        <v>176</v>
      </c>
      <c r="C23" s="101" t="s">
        <v>158</v>
      </c>
      <c r="D23" s="699" t="s">
        <v>177</v>
      </c>
      <c r="E23" s="723"/>
      <c r="F23" s="723"/>
      <c r="G23" s="723"/>
      <c r="H23" s="723"/>
      <c r="I23" s="700"/>
      <c r="J23" s="97"/>
      <c r="K23" s="97"/>
      <c r="L23" s="97"/>
      <c r="M23" s="97"/>
      <c r="N23" s="98"/>
      <c r="O23" s="98"/>
      <c r="P23" s="98"/>
      <c r="Q23" s="98"/>
      <c r="R23" s="98"/>
      <c r="S23" s="104"/>
      <c r="T23" s="104"/>
      <c r="U23" s="104"/>
      <c r="V23" s="104"/>
      <c r="W23" s="99"/>
      <c r="X23" s="99"/>
      <c r="Y23" s="99"/>
      <c r="Z23" s="99"/>
    </row>
    <row r="24" spans="1:26" ht="20.25" customHeight="1" x14ac:dyDescent="0.25">
      <c r="A24" s="680">
        <v>1</v>
      </c>
      <c r="B24" s="683" t="s">
        <v>29</v>
      </c>
      <c r="C24" s="682" t="s">
        <v>277</v>
      </c>
      <c r="D24" s="699" t="s">
        <v>278</v>
      </c>
      <c r="E24" s="723"/>
      <c r="F24" s="723"/>
      <c r="G24" s="723"/>
      <c r="H24" s="723"/>
      <c r="I24" s="700"/>
      <c r="J24" s="98"/>
      <c r="K24" s="98"/>
      <c r="L24" s="98"/>
      <c r="M24" s="98"/>
      <c r="N24" s="108"/>
      <c r="O24" s="108"/>
      <c r="P24" s="108"/>
      <c r="Q24" s="108"/>
      <c r="R24" s="108"/>
      <c r="S24" s="109"/>
      <c r="T24" s="109"/>
      <c r="U24" s="109"/>
      <c r="V24" s="109"/>
      <c r="W24" s="99"/>
      <c r="X24" s="99"/>
      <c r="Y24" s="99"/>
      <c r="Z24" s="99"/>
    </row>
    <row r="25" spans="1:26" ht="51" customHeight="1" x14ac:dyDescent="0.25">
      <c r="A25" s="556"/>
      <c r="B25" s="684"/>
      <c r="C25" s="662"/>
      <c r="D25" s="688" t="s">
        <v>279</v>
      </c>
      <c r="E25" s="690"/>
      <c r="F25" s="688" t="s">
        <v>280</v>
      </c>
      <c r="G25" s="690"/>
      <c r="H25" s="688" t="s">
        <v>1494</v>
      </c>
      <c r="I25" s="690"/>
      <c r="J25" s="106"/>
      <c r="K25" s="106"/>
      <c r="L25" s="98"/>
      <c r="M25" s="98"/>
      <c r="N25" s="108"/>
      <c r="O25" s="108"/>
      <c r="P25" s="108"/>
      <c r="Q25" s="108"/>
      <c r="R25" s="108"/>
      <c r="S25" s="109"/>
      <c r="T25" s="109"/>
      <c r="U25" s="109"/>
      <c r="V25" s="109"/>
      <c r="W25" s="99"/>
      <c r="X25" s="99"/>
      <c r="Y25" s="99"/>
      <c r="Z25" s="99"/>
    </row>
    <row r="26" spans="1:26" ht="32.25" customHeight="1" x14ac:dyDescent="0.25">
      <c r="A26" s="556"/>
      <c r="B26" s="684"/>
      <c r="C26" s="662"/>
      <c r="D26" s="730" t="s">
        <v>281</v>
      </c>
      <c r="E26" s="731"/>
      <c r="F26" s="702" t="s">
        <v>1412</v>
      </c>
      <c r="G26" s="703"/>
      <c r="H26" s="702" t="s">
        <v>1412</v>
      </c>
      <c r="I26" s="703"/>
      <c r="J26" s="399"/>
      <c r="K26" s="98"/>
      <c r="L26" s="98"/>
      <c r="M26" s="98"/>
      <c r="N26" s="108"/>
      <c r="O26" s="108"/>
      <c r="P26" s="108"/>
      <c r="Q26" s="108"/>
      <c r="R26" s="108"/>
      <c r="S26" s="109"/>
      <c r="T26" s="109"/>
      <c r="U26" s="109"/>
      <c r="V26" s="109"/>
      <c r="W26" s="99"/>
      <c r="X26" s="99"/>
      <c r="Y26" s="99"/>
      <c r="Z26" s="99"/>
    </row>
    <row r="27" spans="1:26" ht="5.25" hidden="1" customHeight="1" x14ac:dyDescent="0.25">
      <c r="A27" s="556"/>
      <c r="B27" s="684"/>
      <c r="C27" s="662"/>
      <c r="D27" s="732"/>
      <c r="E27" s="733"/>
      <c r="F27" s="734"/>
      <c r="G27" s="735"/>
      <c r="H27" s="513"/>
      <c r="I27" s="514"/>
      <c r="J27" s="399"/>
      <c r="K27" s="98"/>
      <c r="L27" s="98"/>
      <c r="M27" s="98"/>
      <c r="N27" s="108"/>
      <c r="O27" s="108"/>
      <c r="P27" s="108"/>
      <c r="Q27" s="108"/>
      <c r="R27" s="108"/>
      <c r="S27" s="109"/>
      <c r="T27" s="109"/>
      <c r="U27" s="109"/>
      <c r="V27" s="109"/>
      <c r="W27" s="99"/>
      <c r="X27" s="99"/>
      <c r="Y27" s="99"/>
      <c r="Z27" s="99"/>
    </row>
    <row r="28" spans="1:26" ht="32.25" customHeight="1" x14ac:dyDescent="0.25">
      <c r="A28" s="556"/>
      <c r="B28" s="684"/>
      <c r="C28" s="662"/>
      <c r="D28" s="695" t="s">
        <v>282</v>
      </c>
      <c r="E28" s="696"/>
      <c r="F28" s="702" t="s">
        <v>1412</v>
      </c>
      <c r="G28" s="703"/>
      <c r="H28" s="702" t="s">
        <v>1412</v>
      </c>
      <c r="I28" s="703"/>
      <c r="J28" s="399"/>
      <c r="K28" s="98"/>
      <c r="L28" s="98"/>
      <c r="M28" s="98"/>
      <c r="N28" s="108"/>
      <c r="O28" s="108"/>
      <c r="P28" s="108"/>
      <c r="Q28" s="108"/>
      <c r="R28" s="108"/>
      <c r="S28" s="109"/>
      <c r="T28" s="109"/>
      <c r="U28" s="109"/>
      <c r="V28" s="109"/>
      <c r="W28" s="99"/>
      <c r="X28" s="99"/>
      <c r="Y28" s="99"/>
      <c r="Z28" s="99"/>
    </row>
    <row r="29" spans="1:26" ht="3.75" hidden="1" customHeight="1" x14ac:dyDescent="0.25">
      <c r="A29" s="556"/>
      <c r="B29" s="684"/>
      <c r="C29" s="662"/>
      <c r="D29" s="697"/>
      <c r="E29" s="698"/>
      <c r="F29" s="513"/>
      <c r="G29" s="514"/>
      <c r="H29" s="513"/>
      <c r="I29" s="514"/>
      <c r="J29" s="399"/>
      <c r="K29" s="98"/>
      <c r="L29" s="98"/>
      <c r="M29" s="98"/>
      <c r="N29" s="108"/>
      <c r="O29" s="108"/>
      <c r="P29" s="108"/>
      <c r="Q29" s="108"/>
      <c r="R29" s="108"/>
      <c r="S29" s="109"/>
      <c r="T29" s="109"/>
      <c r="U29" s="109"/>
      <c r="V29" s="109"/>
      <c r="W29" s="99"/>
      <c r="X29" s="99"/>
      <c r="Y29" s="99"/>
      <c r="Z29" s="99"/>
    </row>
    <row r="30" spans="1:26" ht="15.75" customHeight="1" x14ac:dyDescent="0.25">
      <c r="A30" s="556"/>
      <c r="B30" s="684"/>
      <c r="C30" s="662"/>
      <c r="D30" s="730" t="s">
        <v>283</v>
      </c>
      <c r="E30" s="731"/>
      <c r="F30" s="702" t="s">
        <v>1412</v>
      </c>
      <c r="G30" s="703"/>
      <c r="H30" s="702" t="s">
        <v>1412</v>
      </c>
      <c r="I30" s="703"/>
      <c r="J30" s="399"/>
      <c r="K30" s="98"/>
      <c r="L30" s="98"/>
      <c r="M30" s="98"/>
      <c r="N30" s="98"/>
      <c r="O30" s="98"/>
      <c r="P30" s="98"/>
      <c r="Q30" s="98"/>
      <c r="R30" s="98"/>
      <c r="S30" s="99"/>
      <c r="T30" s="99"/>
      <c r="U30" s="99"/>
      <c r="V30" s="99"/>
      <c r="W30" s="99"/>
      <c r="X30" s="99"/>
      <c r="Y30" s="99"/>
      <c r="Z30" s="99"/>
    </row>
    <row r="31" spans="1:26" ht="20.25" customHeight="1" x14ac:dyDescent="0.25">
      <c r="A31" s="556"/>
      <c r="B31" s="684"/>
      <c r="C31" s="662"/>
      <c r="D31" s="732"/>
      <c r="E31" s="733"/>
      <c r="F31" s="734"/>
      <c r="G31" s="735"/>
      <c r="H31" s="734"/>
      <c r="I31" s="735"/>
      <c r="J31" s="399"/>
      <c r="K31" s="98"/>
      <c r="L31" s="98"/>
      <c r="M31" s="98"/>
      <c r="N31" s="98"/>
      <c r="O31" s="98"/>
      <c r="P31" s="98"/>
      <c r="Q31" s="98"/>
      <c r="R31" s="98"/>
      <c r="S31" s="99"/>
      <c r="T31" s="99"/>
      <c r="U31" s="99"/>
      <c r="V31" s="99"/>
      <c r="W31" s="99"/>
      <c r="X31" s="99"/>
      <c r="Y31" s="99"/>
      <c r="Z31" s="99"/>
    </row>
    <row r="32" spans="1:26" ht="27.75" customHeight="1" x14ac:dyDescent="0.25">
      <c r="A32" s="556"/>
      <c r="B32" s="684"/>
      <c r="C32" s="662"/>
      <c r="D32" s="695" t="s">
        <v>284</v>
      </c>
      <c r="E32" s="696"/>
      <c r="F32" s="702" t="s">
        <v>1412</v>
      </c>
      <c r="G32" s="703"/>
      <c r="H32" s="702" t="s">
        <v>1412</v>
      </c>
      <c r="I32" s="703"/>
      <c r="J32" s="399"/>
      <c r="K32" s="98"/>
      <c r="L32" s="98"/>
      <c r="M32" s="98"/>
      <c r="N32" s="98"/>
      <c r="O32" s="98"/>
      <c r="P32" s="98"/>
      <c r="Q32" s="98"/>
      <c r="R32" s="98"/>
      <c r="S32" s="99"/>
      <c r="T32" s="99"/>
      <c r="U32" s="99"/>
      <c r="V32" s="99"/>
      <c r="W32" s="99"/>
      <c r="X32" s="99"/>
      <c r="Y32" s="99"/>
      <c r="Z32" s="99"/>
    </row>
    <row r="33" spans="1:26" ht="5.25" customHeight="1" x14ac:dyDescent="0.25">
      <c r="A33" s="557"/>
      <c r="B33" s="685"/>
      <c r="C33" s="662"/>
      <c r="D33" s="697"/>
      <c r="E33" s="698"/>
      <c r="F33" s="513"/>
      <c r="G33" s="514"/>
      <c r="H33" s="513"/>
      <c r="I33" s="514"/>
      <c r="J33" s="388"/>
      <c r="K33" s="98"/>
      <c r="L33" s="98"/>
      <c r="M33" s="98"/>
      <c r="N33" s="98"/>
      <c r="O33" s="98"/>
      <c r="P33" s="98"/>
      <c r="Q33" s="98"/>
      <c r="R33" s="98"/>
      <c r="S33" s="99"/>
      <c r="T33" s="99"/>
      <c r="U33" s="99"/>
      <c r="V33" s="99"/>
      <c r="W33" s="99"/>
      <c r="X33" s="99"/>
      <c r="Y33" s="99"/>
      <c r="Z33" s="99"/>
    </row>
    <row r="34" spans="1:26" ht="27.75" customHeight="1" x14ac:dyDescent="0.25">
      <c r="A34" s="97" t="s">
        <v>285</v>
      </c>
      <c r="B34" s="97"/>
      <c r="C34" s="97"/>
      <c r="D34" s="97"/>
      <c r="E34" s="97"/>
      <c r="F34" s="701"/>
      <c r="G34" s="701"/>
      <c r="H34" s="701"/>
      <c r="I34" s="701"/>
      <c r="J34" s="701"/>
      <c r="K34" s="97"/>
      <c r="L34" s="97"/>
      <c r="M34" s="97"/>
      <c r="N34" s="97"/>
      <c r="O34" s="97"/>
      <c r="P34" s="97"/>
      <c r="Q34" s="97"/>
      <c r="R34" s="97"/>
      <c r="S34" s="112"/>
      <c r="T34" s="112"/>
      <c r="U34" s="112"/>
      <c r="V34" s="112"/>
      <c r="W34" s="112"/>
      <c r="X34" s="112"/>
      <c r="Y34" s="112"/>
      <c r="Z34" s="112"/>
    </row>
    <row r="35" spans="1:26" ht="15.75" customHeight="1" x14ac:dyDescent="0.25">
      <c r="A35" s="100" t="s">
        <v>98</v>
      </c>
      <c r="B35" s="101" t="s">
        <v>176</v>
      </c>
      <c r="C35" s="101" t="s">
        <v>158</v>
      </c>
      <c r="D35" s="699" t="s">
        <v>177</v>
      </c>
      <c r="E35" s="700"/>
      <c r="F35" s="97"/>
      <c r="G35" s="97"/>
      <c r="H35" s="97"/>
      <c r="I35" s="97"/>
      <c r="J35" s="98"/>
      <c r="K35" s="98"/>
      <c r="L35" s="98"/>
      <c r="M35" s="98"/>
      <c r="N35" s="98"/>
      <c r="O35" s="98"/>
      <c r="P35" s="98"/>
      <c r="Q35" s="98"/>
      <c r="R35" s="98"/>
      <c r="S35" s="99"/>
      <c r="T35" s="99"/>
      <c r="U35" s="99"/>
      <c r="V35" s="99"/>
      <c r="W35" s="99"/>
      <c r="X35" s="99"/>
      <c r="Y35" s="99"/>
      <c r="Z35" s="99"/>
    </row>
    <row r="36" spans="1:26" ht="66" customHeight="1" x14ac:dyDescent="0.25">
      <c r="A36" s="113">
        <v>1</v>
      </c>
      <c r="B36" s="102" t="s">
        <v>30</v>
      </c>
      <c r="C36" s="114" t="s">
        <v>286</v>
      </c>
      <c r="D36" s="719" t="s">
        <v>1255</v>
      </c>
      <c r="E36" s="720"/>
      <c r="F36" s="97"/>
      <c r="G36" s="97"/>
      <c r="H36" s="97"/>
      <c r="I36" s="97"/>
      <c r="J36" s="98"/>
      <c r="K36" s="98"/>
      <c r="L36" s="98"/>
      <c r="M36" s="98"/>
      <c r="N36" s="98"/>
      <c r="O36" s="98"/>
      <c r="P36" s="98"/>
      <c r="Q36" s="98"/>
      <c r="R36" s="98"/>
      <c r="S36" s="99"/>
      <c r="T36" s="99"/>
      <c r="U36" s="99"/>
      <c r="V36" s="99"/>
      <c r="W36" s="99"/>
      <c r="X36" s="99"/>
      <c r="Y36" s="99"/>
      <c r="Z36" s="99"/>
    </row>
    <row r="37" spans="1:26" ht="74.25" customHeight="1" x14ac:dyDescent="0.25">
      <c r="A37" s="680">
        <v>2</v>
      </c>
      <c r="B37" s="681" t="s">
        <v>31</v>
      </c>
      <c r="C37" s="114" t="s">
        <v>287</v>
      </c>
      <c r="D37" s="721">
        <v>642</v>
      </c>
      <c r="E37" s="722"/>
      <c r="F37" s="115"/>
      <c r="G37" s="98"/>
      <c r="H37" s="98"/>
      <c r="I37" s="98"/>
      <c r="J37" s="115"/>
      <c r="K37" s="98"/>
      <c r="L37" s="98"/>
      <c r="M37" s="98"/>
      <c r="N37" s="98"/>
      <c r="O37" s="98"/>
      <c r="P37" s="98"/>
      <c r="Q37" s="98"/>
      <c r="R37" s="98"/>
      <c r="S37" s="99"/>
      <c r="T37" s="99"/>
      <c r="U37" s="99"/>
      <c r="V37" s="99"/>
      <c r="W37" s="99"/>
      <c r="X37" s="99"/>
      <c r="Y37" s="99"/>
      <c r="Z37" s="99"/>
    </row>
    <row r="38" spans="1:26" ht="50.25" customHeight="1" x14ac:dyDescent="0.25">
      <c r="A38" s="556"/>
      <c r="B38" s="556"/>
      <c r="C38" s="670" t="s">
        <v>1186</v>
      </c>
      <c r="D38" s="699" t="s">
        <v>288</v>
      </c>
      <c r="E38" s="723"/>
      <c r="F38" s="723"/>
      <c r="G38" s="723"/>
      <c r="H38" s="723"/>
      <c r="I38" s="723"/>
      <c r="J38" s="723"/>
      <c r="K38" s="723"/>
      <c r="L38" s="723"/>
      <c r="M38" s="723"/>
      <c r="N38" s="723"/>
      <c r="O38" s="723"/>
      <c r="P38" s="723"/>
      <c r="Q38" s="723"/>
      <c r="R38" s="700"/>
      <c r="S38" s="99"/>
      <c r="T38" s="99"/>
      <c r="U38" s="99"/>
      <c r="V38" s="99"/>
      <c r="W38" s="99"/>
      <c r="X38" s="99"/>
      <c r="Y38" s="99"/>
      <c r="Z38" s="99"/>
    </row>
    <row r="39" spans="1:26" ht="15.75" customHeight="1" x14ac:dyDescent="0.25">
      <c r="A39" s="556"/>
      <c r="B39" s="556"/>
      <c r="C39" s="671"/>
      <c r="D39" s="673"/>
      <c r="E39" s="675" t="s">
        <v>289</v>
      </c>
      <c r="F39" s="676"/>
      <c r="G39" s="675" t="s">
        <v>290</v>
      </c>
      <c r="H39" s="676"/>
      <c r="I39" s="675" t="s">
        <v>291</v>
      </c>
      <c r="J39" s="676"/>
      <c r="K39" s="675" t="s">
        <v>292</v>
      </c>
      <c r="L39" s="676"/>
      <c r="M39" s="675" t="s">
        <v>293</v>
      </c>
      <c r="N39" s="676"/>
      <c r="O39" s="675" t="s">
        <v>294</v>
      </c>
      <c r="P39" s="676"/>
      <c r="Q39" s="724" t="s">
        <v>295</v>
      </c>
      <c r="R39" s="725"/>
      <c r="S39" s="99"/>
      <c r="T39" s="99"/>
      <c r="U39" s="99"/>
      <c r="V39" s="99"/>
      <c r="W39" s="99"/>
      <c r="X39" s="99"/>
      <c r="Y39" s="99"/>
      <c r="Z39" s="99"/>
    </row>
    <row r="40" spans="1:26" ht="15.75" customHeight="1" x14ac:dyDescent="0.25">
      <c r="A40" s="556"/>
      <c r="B40" s="556"/>
      <c r="C40" s="671"/>
      <c r="D40" s="674"/>
      <c r="E40" s="456" t="s">
        <v>240</v>
      </c>
      <c r="F40" s="456" t="s">
        <v>241</v>
      </c>
      <c r="G40" s="456" t="s">
        <v>240</v>
      </c>
      <c r="H40" s="456" t="s">
        <v>241</v>
      </c>
      <c r="I40" s="456" t="s">
        <v>240</v>
      </c>
      <c r="J40" s="456" t="s">
        <v>241</v>
      </c>
      <c r="K40" s="456" t="s">
        <v>240</v>
      </c>
      <c r="L40" s="456" t="s">
        <v>241</v>
      </c>
      <c r="M40" s="456" t="s">
        <v>240</v>
      </c>
      <c r="N40" s="456" t="s">
        <v>241</v>
      </c>
      <c r="O40" s="456" t="s">
        <v>240</v>
      </c>
      <c r="P40" s="456" t="s">
        <v>241</v>
      </c>
      <c r="Q40" s="116" t="s">
        <v>240</v>
      </c>
      <c r="R40" s="116" t="s">
        <v>241</v>
      </c>
      <c r="S40" s="99"/>
      <c r="T40" s="99"/>
      <c r="U40" s="99"/>
      <c r="V40" s="99"/>
      <c r="W40" s="99"/>
      <c r="X40" s="99"/>
      <c r="Y40" s="99"/>
      <c r="Z40" s="99"/>
    </row>
    <row r="41" spans="1:26" ht="15.75" customHeight="1" x14ac:dyDescent="0.25">
      <c r="A41" s="556"/>
      <c r="B41" s="556"/>
      <c r="C41" s="671"/>
      <c r="D41" s="117" t="s">
        <v>243</v>
      </c>
      <c r="E41" s="103" t="s">
        <v>1412</v>
      </c>
      <c r="F41" s="103"/>
      <c r="G41" s="103"/>
      <c r="H41" s="103"/>
      <c r="I41" s="103"/>
      <c r="J41" s="103"/>
      <c r="K41" s="103"/>
      <c r="L41" s="103"/>
      <c r="M41" s="103"/>
      <c r="N41" s="103"/>
      <c r="O41" s="103"/>
      <c r="P41" s="103"/>
      <c r="Q41" s="103"/>
      <c r="R41" s="103"/>
      <c r="S41" s="99"/>
      <c r="T41" s="99"/>
      <c r="U41" s="99"/>
      <c r="V41" s="99"/>
      <c r="W41" s="99"/>
      <c r="X41" s="99"/>
      <c r="Y41" s="99"/>
      <c r="Z41" s="99"/>
    </row>
    <row r="42" spans="1:26" ht="27.75" customHeight="1" x14ac:dyDescent="0.25">
      <c r="A42" s="556"/>
      <c r="B42" s="556"/>
      <c r="C42" s="671"/>
      <c r="D42" s="117" t="s">
        <v>244</v>
      </c>
      <c r="E42" s="103" t="s">
        <v>1412</v>
      </c>
      <c r="F42" s="103"/>
      <c r="G42" s="103"/>
      <c r="H42" s="103"/>
      <c r="I42" s="103"/>
      <c r="J42" s="103"/>
      <c r="K42" s="103"/>
      <c r="L42" s="103"/>
      <c r="M42" s="103"/>
      <c r="N42" s="103"/>
      <c r="O42" s="103"/>
      <c r="P42" s="103"/>
      <c r="Q42" s="103"/>
      <c r="R42" s="103"/>
      <c r="S42" s="99"/>
      <c r="T42" s="99"/>
      <c r="U42" s="99"/>
      <c r="V42" s="99"/>
      <c r="W42" s="99"/>
      <c r="X42" s="99"/>
      <c r="Y42" s="99"/>
      <c r="Z42" s="99"/>
    </row>
    <row r="43" spans="1:26" ht="24.75" customHeight="1" x14ac:dyDescent="0.25">
      <c r="A43" s="556"/>
      <c r="B43" s="556"/>
      <c r="C43" s="672"/>
      <c r="D43" s="117" t="s">
        <v>245</v>
      </c>
      <c r="E43" s="103" t="s">
        <v>1412</v>
      </c>
      <c r="F43" s="103"/>
      <c r="G43" s="103"/>
      <c r="H43" s="103"/>
      <c r="I43" s="103"/>
      <c r="J43" s="103"/>
      <c r="K43" s="103"/>
      <c r="L43" s="103"/>
      <c r="M43" s="103"/>
      <c r="N43" s="103"/>
      <c r="O43" s="103"/>
      <c r="P43" s="103"/>
      <c r="Q43" s="103"/>
      <c r="R43" s="103"/>
      <c r="S43" s="99"/>
      <c r="T43" s="99"/>
      <c r="U43" s="99"/>
      <c r="V43" s="99"/>
      <c r="W43" s="99"/>
      <c r="X43" s="99"/>
      <c r="Y43" s="99"/>
      <c r="Z43" s="99"/>
    </row>
    <row r="44" spans="1:26" ht="24.75" customHeight="1" x14ac:dyDescent="0.25">
      <c r="A44" s="556"/>
      <c r="B44" s="556"/>
      <c r="C44" s="682" t="s">
        <v>296</v>
      </c>
      <c r="D44" s="688" t="s">
        <v>297</v>
      </c>
      <c r="E44" s="689"/>
      <c r="F44" s="689"/>
      <c r="G44" s="689"/>
      <c r="H44" s="690"/>
      <c r="I44" s="107"/>
      <c r="J44" s="107"/>
      <c r="K44" s="107"/>
      <c r="L44" s="107"/>
      <c r="M44" s="107"/>
      <c r="N44" s="107"/>
      <c r="O44" s="106"/>
      <c r="P44" s="98"/>
      <c r="Q44" s="106"/>
      <c r="R44" s="98"/>
      <c r="S44" s="99"/>
      <c r="T44" s="99"/>
      <c r="U44" s="99"/>
      <c r="V44" s="99"/>
      <c r="W44" s="99"/>
      <c r="X44" s="99"/>
      <c r="Y44" s="99"/>
      <c r="Z44" s="99"/>
    </row>
    <row r="45" spans="1:26" ht="15.75" customHeight="1" x14ac:dyDescent="0.25">
      <c r="A45" s="556"/>
      <c r="B45" s="556"/>
      <c r="C45" s="662"/>
      <c r="D45" s="116" t="s">
        <v>298</v>
      </c>
      <c r="E45" s="118">
        <v>2020</v>
      </c>
      <c r="F45" s="118">
        <v>2019</v>
      </c>
      <c r="G45" s="118">
        <v>2018</v>
      </c>
      <c r="H45" s="118">
        <v>2017</v>
      </c>
      <c r="I45" s="97"/>
      <c r="J45" s="97"/>
      <c r="K45" s="97"/>
      <c r="L45" s="97"/>
      <c r="M45" s="97"/>
      <c r="N45" s="97"/>
      <c r="O45" s="98"/>
      <c r="P45" s="115"/>
      <c r="Q45" s="98"/>
      <c r="R45" s="98"/>
      <c r="S45" s="99"/>
      <c r="T45" s="99"/>
      <c r="U45" s="99"/>
      <c r="V45" s="99"/>
      <c r="W45" s="99"/>
      <c r="X45" s="99"/>
      <c r="Y45" s="99"/>
      <c r="Z45" s="99"/>
    </row>
    <row r="46" spans="1:26" ht="63" customHeight="1" x14ac:dyDescent="0.25">
      <c r="A46" s="557"/>
      <c r="B46" s="557"/>
      <c r="C46" s="633"/>
      <c r="D46" s="117" t="s">
        <v>299</v>
      </c>
      <c r="E46" s="225">
        <v>4</v>
      </c>
      <c r="F46" s="225">
        <v>4</v>
      </c>
      <c r="G46" s="225">
        <v>6</v>
      </c>
      <c r="H46" s="225">
        <v>6</v>
      </c>
      <c r="I46" s="106"/>
      <c r="J46" s="106"/>
      <c r="K46" s="106"/>
      <c r="L46" s="106"/>
      <c r="M46" s="106"/>
      <c r="N46" s="106"/>
      <c r="O46" s="98"/>
      <c r="P46" s="115"/>
      <c r="Q46" s="98"/>
      <c r="R46" s="98"/>
      <c r="S46" s="99"/>
      <c r="T46" s="99"/>
      <c r="U46" s="99"/>
      <c r="V46" s="99"/>
      <c r="W46" s="99"/>
      <c r="X46" s="99"/>
      <c r="Y46" s="99"/>
      <c r="Z46" s="99"/>
    </row>
    <row r="47" spans="1:26" ht="15.75" customHeight="1" x14ac:dyDescent="0.25">
      <c r="A47" s="706">
        <v>3</v>
      </c>
      <c r="B47" s="707" t="s">
        <v>32</v>
      </c>
      <c r="C47" s="718"/>
      <c r="D47" s="691" t="s">
        <v>1248</v>
      </c>
      <c r="E47" s="692"/>
      <c r="F47" s="692"/>
      <c r="G47" s="692"/>
      <c r="H47" s="692"/>
      <c r="I47" s="693"/>
      <c r="J47" s="119"/>
      <c r="K47" s="119"/>
      <c r="L47" s="119"/>
      <c r="M47" s="119"/>
      <c r="N47" s="119"/>
      <c r="O47" s="119"/>
      <c r="P47" s="119"/>
      <c r="Q47" s="119"/>
      <c r="R47" s="119"/>
      <c r="S47" s="99"/>
      <c r="T47" s="99"/>
      <c r="U47" s="99"/>
      <c r="V47" s="99"/>
      <c r="W47" s="99"/>
      <c r="X47" s="99"/>
      <c r="Y47" s="99"/>
      <c r="Z47" s="99"/>
    </row>
    <row r="48" spans="1:26" ht="25.5" customHeight="1" x14ac:dyDescent="0.25">
      <c r="A48" s="556"/>
      <c r="B48" s="556"/>
      <c r="C48" s="662"/>
      <c r="D48" s="120" t="s">
        <v>168</v>
      </c>
      <c r="E48" s="392" t="s">
        <v>300</v>
      </c>
      <c r="F48" s="457">
        <v>2017</v>
      </c>
      <c r="G48" s="457">
        <v>2018</v>
      </c>
      <c r="H48" s="457">
        <v>2019</v>
      </c>
      <c r="I48" s="457">
        <v>2020</v>
      </c>
      <c r="J48" s="119"/>
      <c r="K48" s="119"/>
      <c r="L48" s="119"/>
      <c r="M48" s="119"/>
      <c r="N48" s="119"/>
      <c r="O48" s="119"/>
      <c r="P48" s="119"/>
      <c r="Q48" s="119"/>
      <c r="R48" s="119"/>
      <c r="S48" s="99"/>
      <c r="T48" s="99"/>
      <c r="U48" s="99"/>
      <c r="V48" s="99"/>
      <c r="W48" s="99"/>
      <c r="X48" s="99"/>
      <c r="Y48" s="99"/>
      <c r="Z48" s="99"/>
    </row>
    <row r="49" spans="1:26" ht="27.75" customHeight="1" x14ac:dyDescent="0.25">
      <c r="A49" s="556"/>
      <c r="B49" s="556"/>
      <c r="C49" s="662"/>
      <c r="D49" s="391" t="s">
        <v>1412</v>
      </c>
      <c r="E49" s="417"/>
      <c r="F49" s="395"/>
      <c r="G49" s="395"/>
      <c r="H49" s="395"/>
      <c r="I49" s="395"/>
      <c r="J49" s="119"/>
      <c r="K49" s="119"/>
      <c r="L49" s="119"/>
      <c r="M49" s="119"/>
      <c r="N49" s="119"/>
      <c r="O49" s="119"/>
      <c r="P49" s="119"/>
      <c r="Q49" s="119"/>
      <c r="R49" s="119"/>
      <c r="S49" s="99"/>
      <c r="T49" s="99"/>
      <c r="U49" s="99"/>
      <c r="V49" s="99"/>
      <c r="W49" s="99"/>
      <c r="X49" s="99"/>
      <c r="Y49" s="99"/>
      <c r="Z49" s="99"/>
    </row>
    <row r="50" spans="1:26" ht="24" customHeight="1" x14ac:dyDescent="0.25">
      <c r="A50" s="706">
        <v>4</v>
      </c>
      <c r="B50" s="707" t="s">
        <v>33</v>
      </c>
      <c r="C50" s="718" t="s">
        <v>1519</v>
      </c>
      <c r="D50" s="120" t="s">
        <v>168</v>
      </c>
      <c r="E50" s="393" t="s">
        <v>300</v>
      </c>
      <c r="F50" s="394" t="s">
        <v>301</v>
      </c>
      <c r="G50" s="394" t="s">
        <v>302</v>
      </c>
      <c r="H50" s="394" t="s">
        <v>303</v>
      </c>
      <c r="I50" s="398" t="s">
        <v>304</v>
      </c>
      <c r="J50" s="396"/>
      <c r="K50" s="396"/>
      <c r="L50" s="396"/>
      <c r="M50" s="396"/>
      <c r="N50" s="396"/>
      <c r="O50" s="396"/>
      <c r="P50" s="397"/>
      <c r="Q50" s="119"/>
      <c r="R50" s="119"/>
      <c r="S50" s="99"/>
      <c r="T50" s="99"/>
      <c r="U50" s="99"/>
      <c r="V50" s="99"/>
      <c r="W50" s="99"/>
      <c r="X50" s="99"/>
      <c r="Y50" s="99"/>
      <c r="Z50" s="99"/>
    </row>
    <row r="51" spans="1:26" ht="28.5" customHeight="1" x14ac:dyDescent="0.25">
      <c r="A51" s="556"/>
      <c r="B51" s="556"/>
      <c r="C51" s="662"/>
      <c r="D51" s="121"/>
      <c r="E51" s="122" t="s">
        <v>1249</v>
      </c>
      <c r="F51" s="225">
        <v>10921</v>
      </c>
      <c r="G51" s="225">
        <v>8851</v>
      </c>
      <c r="H51" s="225">
        <v>8005</v>
      </c>
      <c r="I51" s="497">
        <v>6656</v>
      </c>
      <c r="J51" s="396" t="s">
        <v>1410</v>
      </c>
      <c r="K51" s="396"/>
      <c r="L51" s="396"/>
      <c r="M51" s="396"/>
      <c r="N51" s="396"/>
      <c r="O51" s="396"/>
      <c r="P51" s="397"/>
      <c r="Q51" s="119"/>
      <c r="R51" s="119"/>
      <c r="S51" s="99"/>
      <c r="T51" s="99"/>
      <c r="U51" s="99"/>
      <c r="V51" s="99"/>
      <c r="W51" s="99"/>
      <c r="X51" s="99"/>
      <c r="Y51" s="99"/>
      <c r="Z51" s="99"/>
    </row>
    <row r="52" spans="1:26" ht="15.75" customHeight="1" x14ac:dyDescent="0.25">
      <c r="A52" s="706">
        <v>5</v>
      </c>
      <c r="B52" s="707" t="s">
        <v>34</v>
      </c>
      <c r="C52" s="708" t="s">
        <v>305</v>
      </c>
      <c r="D52" s="709" t="s">
        <v>306</v>
      </c>
      <c r="E52" s="711">
        <v>2020</v>
      </c>
      <c r="F52" s="711"/>
      <c r="G52" s="694">
        <v>2019</v>
      </c>
      <c r="H52" s="687"/>
      <c r="I52" s="686">
        <v>2018</v>
      </c>
      <c r="J52" s="687"/>
      <c r="K52" s="686">
        <v>2017</v>
      </c>
      <c r="L52" s="687"/>
      <c r="M52" s="119"/>
      <c r="N52" s="119"/>
      <c r="O52" s="119"/>
      <c r="P52" s="119"/>
      <c r="Q52" s="119"/>
      <c r="R52" s="119"/>
      <c r="S52" s="99"/>
      <c r="T52" s="99"/>
      <c r="U52" s="99"/>
      <c r="V52" s="99"/>
      <c r="W52" s="99"/>
      <c r="X52" s="99"/>
      <c r="Y52" s="99"/>
      <c r="Z52" s="99"/>
    </row>
    <row r="53" spans="1:26" ht="26.25" customHeight="1" x14ac:dyDescent="0.25">
      <c r="A53" s="556"/>
      <c r="B53" s="556"/>
      <c r="C53" s="662"/>
      <c r="D53" s="710"/>
      <c r="E53" s="404" t="s">
        <v>307</v>
      </c>
      <c r="F53" s="404" t="s">
        <v>263</v>
      </c>
      <c r="G53" s="403" t="s">
        <v>307</v>
      </c>
      <c r="H53" s="123" t="s">
        <v>263</v>
      </c>
      <c r="I53" s="123" t="s">
        <v>307</v>
      </c>
      <c r="J53" s="123" t="s">
        <v>263</v>
      </c>
      <c r="K53" s="123" t="s">
        <v>307</v>
      </c>
      <c r="L53" s="123" t="s">
        <v>263</v>
      </c>
      <c r="M53" s="119"/>
      <c r="N53" s="119"/>
      <c r="O53" s="119"/>
      <c r="P53" s="119"/>
      <c r="Q53" s="119"/>
      <c r="R53" s="119"/>
      <c r="S53" s="99"/>
      <c r="T53" s="99"/>
      <c r="U53" s="99"/>
      <c r="V53" s="99"/>
      <c r="W53" s="99"/>
      <c r="X53" s="99"/>
      <c r="Y53" s="99"/>
      <c r="Z53" s="99"/>
    </row>
    <row r="54" spans="1:26" ht="70.5" customHeight="1" x14ac:dyDescent="0.25">
      <c r="A54" s="556"/>
      <c r="B54" s="556"/>
      <c r="C54" s="662"/>
      <c r="D54" s="400" t="s">
        <v>264</v>
      </c>
      <c r="E54" s="387">
        <v>1537</v>
      </c>
      <c r="F54" s="406">
        <v>0.19845061329890251</v>
      </c>
      <c r="G54" s="407">
        <v>1541</v>
      </c>
      <c r="H54" s="408">
        <v>0.19403173004281038</v>
      </c>
      <c r="I54" s="218">
        <v>1548</v>
      </c>
      <c r="J54" s="409">
        <v>0.1970217640320733</v>
      </c>
      <c r="K54" s="218">
        <v>1562</v>
      </c>
      <c r="L54" s="401">
        <v>0.19544544544544545</v>
      </c>
      <c r="M54" s="119"/>
      <c r="N54" s="119"/>
      <c r="O54" s="119"/>
      <c r="P54" s="119"/>
      <c r="Q54" s="119"/>
      <c r="R54" s="119"/>
      <c r="S54" s="99"/>
      <c r="T54" s="99"/>
      <c r="U54" s="99"/>
      <c r="V54" s="99"/>
      <c r="W54" s="99"/>
      <c r="X54" s="99"/>
      <c r="Y54" s="99"/>
      <c r="Z54" s="99"/>
    </row>
    <row r="55" spans="1:26" ht="26.25" customHeight="1" x14ac:dyDescent="0.25">
      <c r="A55" s="556"/>
      <c r="B55" s="556"/>
      <c r="C55" s="662"/>
      <c r="D55" s="400" t="s">
        <v>265</v>
      </c>
      <c r="E55" s="387">
        <v>1968</v>
      </c>
      <c r="F55" s="406">
        <v>0.25409941897998711</v>
      </c>
      <c r="G55" s="407">
        <v>1993</v>
      </c>
      <c r="H55" s="408">
        <v>0.25094434651221353</v>
      </c>
      <c r="I55" s="218">
        <v>2001</v>
      </c>
      <c r="J55" s="409">
        <v>0.25467735777014128</v>
      </c>
      <c r="K55" s="218">
        <v>2015</v>
      </c>
      <c r="L55" s="401">
        <v>0.25212712712712715</v>
      </c>
      <c r="M55" s="119"/>
      <c r="N55" s="119"/>
      <c r="O55" s="119"/>
      <c r="P55" s="119"/>
      <c r="Q55" s="119"/>
      <c r="R55" s="119"/>
      <c r="S55" s="99"/>
      <c r="T55" s="99"/>
      <c r="U55" s="99"/>
      <c r="V55" s="99"/>
      <c r="W55" s="99"/>
      <c r="X55" s="99"/>
      <c r="Y55" s="99"/>
      <c r="Z55" s="99"/>
    </row>
    <row r="56" spans="1:26" ht="24.75" customHeight="1" x14ac:dyDescent="0.25">
      <c r="A56" s="556"/>
      <c r="B56" s="556"/>
      <c r="C56" s="662"/>
      <c r="D56" s="400" t="s">
        <v>266</v>
      </c>
      <c r="E56" s="387">
        <v>61</v>
      </c>
      <c r="F56" s="406">
        <v>7.8760490639122015E-3</v>
      </c>
      <c r="G56" s="407">
        <v>71</v>
      </c>
      <c r="H56" s="408">
        <v>8.9398136489549224E-3</v>
      </c>
      <c r="I56" s="218">
        <v>78</v>
      </c>
      <c r="J56" s="409">
        <v>9.9274532264222986E-3</v>
      </c>
      <c r="K56" s="218">
        <v>82</v>
      </c>
      <c r="L56" s="401">
        <v>1.026026026026026E-2</v>
      </c>
      <c r="M56" s="119"/>
      <c r="N56" s="119"/>
      <c r="O56" s="119"/>
      <c r="P56" s="119"/>
      <c r="Q56" s="119"/>
      <c r="R56" s="119"/>
      <c r="S56" s="99"/>
      <c r="T56" s="99"/>
      <c r="U56" s="99"/>
      <c r="V56" s="99"/>
      <c r="W56" s="99"/>
      <c r="X56" s="99"/>
      <c r="Y56" s="99"/>
      <c r="Z56" s="99"/>
    </row>
    <row r="57" spans="1:26" ht="70.5" customHeight="1" x14ac:dyDescent="0.25">
      <c r="A57" s="556"/>
      <c r="B57" s="556"/>
      <c r="C57" s="662"/>
      <c r="D57" s="400" t="s">
        <v>267</v>
      </c>
      <c r="E57" s="387">
        <v>1222</v>
      </c>
      <c r="F57" s="406">
        <v>0.1577792123950936</v>
      </c>
      <c r="G57" s="407">
        <v>1286</v>
      </c>
      <c r="H57" s="408">
        <v>0.16192394862754975</v>
      </c>
      <c r="I57" s="218">
        <v>1302</v>
      </c>
      <c r="J57" s="409">
        <v>0.16571210385643376</v>
      </c>
      <c r="K57" s="218">
        <v>1311</v>
      </c>
      <c r="L57" s="401">
        <v>0.16403903903903905</v>
      </c>
      <c r="M57" s="119"/>
      <c r="N57" s="119"/>
      <c r="O57" s="119"/>
      <c r="P57" s="119"/>
      <c r="Q57" s="119"/>
      <c r="R57" s="119"/>
      <c r="S57" s="99"/>
      <c r="T57" s="99"/>
      <c r="U57" s="99"/>
      <c r="V57" s="99"/>
      <c r="W57" s="99"/>
      <c r="X57" s="99"/>
      <c r="Y57" s="99"/>
      <c r="Z57" s="99"/>
    </row>
    <row r="58" spans="1:26" ht="24.75" customHeight="1" x14ac:dyDescent="0.25">
      <c r="A58" s="556"/>
      <c r="B58" s="556"/>
      <c r="C58" s="662"/>
      <c r="D58" s="400" t="s">
        <v>268</v>
      </c>
      <c r="E58" s="387">
        <v>70</v>
      </c>
      <c r="F58" s="406">
        <v>9.0380890897353138E-3</v>
      </c>
      <c r="G58" s="407">
        <v>135</v>
      </c>
      <c r="H58" s="408">
        <v>1.6998237219843868E-2</v>
      </c>
      <c r="I58" s="218">
        <v>141</v>
      </c>
      <c r="J58" s="409">
        <v>1.7945780832378772E-2</v>
      </c>
      <c r="K58" s="218">
        <v>142</v>
      </c>
      <c r="L58" s="401">
        <v>1.7767767767767766E-2</v>
      </c>
      <c r="M58" s="119"/>
      <c r="N58" s="119"/>
      <c r="O58" s="119"/>
      <c r="P58" s="119"/>
      <c r="Q58" s="119"/>
      <c r="R58" s="119"/>
      <c r="S58" s="99"/>
      <c r="T58" s="99"/>
      <c r="U58" s="99"/>
      <c r="V58" s="99"/>
      <c r="W58" s="99"/>
      <c r="X58" s="99"/>
      <c r="Y58" s="99"/>
      <c r="Z58" s="99"/>
    </row>
    <row r="59" spans="1:26" ht="21" customHeight="1" x14ac:dyDescent="0.25">
      <c r="A59" s="556"/>
      <c r="B59" s="556"/>
      <c r="C59" s="662"/>
      <c r="D59" s="400" t="s">
        <v>269</v>
      </c>
      <c r="E59" s="387">
        <v>87</v>
      </c>
      <c r="F59" s="406">
        <v>1.1233053582956747E-2</v>
      </c>
      <c r="G59" s="407">
        <v>143</v>
      </c>
      <c r="H59" s="408">
        <v>1.8005540166204988E-2</v>
      </c>
      <c r="I59" s="218">
        <v>142</v>
      </c>
      <c r="J59" s="409">
        <v>1.8073055873743159E-2</v>
      </c>
      <c r="K59" s="218">
        <v>149</v>
      </c>
      <c r="L59" s="401">
        <v>1.8643643643643643E-2</v>
      </c>
      <c r="M59" s="119"/>
      <c r="N59" s="119"/>
      <c r="O59" s="119"/>
      <c r="P59" s="119"/>
      <c r="Q59" s="119"/>
      <c r="R59" s="119"/>
      <c r="S59" s="99"/>
      <c r="T59" s="99"/>
      <c r="U59" s="99"/>
      <c r="V59" s="99"/>
      <c r="W59" s="99"/>
      <c r="X59" s="99"/>
      <c r="Y59" s="99"/>
      <c r="Z59" s="99"/>
    </row>
    <row r="60" spans="1:26" ht="35.25" customHeight="1" x14ac:dyDescent="0.25">
      <c r="A60" s="556"/>
      <c r="B60" s="556"/>
      <c r="C60" s="662"/>
      <c r="D60" s="400" t="s">
        <v>270</v>
      </c>
      <c r="E60" s="387">
        <v>47</v>
      </c>
      <c r="F60" s="406">
        <v>6.0684312459651389E-3</v>
      </c>
      <c r="G60" s="407">
        <v>64</v>
      </c>
      <c r="H60" s="408">
        <v>8.0584235708889441E-3</v>
      </c>
      <c r="I60" s="218">
        <v>65</v>
      </c>
      <c r="J60" s="409">
        <v>8.2728776886852491E-3</v>
      </c>
      <c r="K60" s="218">
        <v>67</v>
      </c>
      <c r="L60" s="401">
        <v>8.3833833833833835E-3</v>
      </c>
      <c r="M60" s="119"/>
      <c r="N60" s="119"/>
      <c r="O60" s="119"/>
      <c r="P60" s="119"/>
      <c r="Q60" s="119"/>
      <c r="R60" s="119"/>
      <c r="S60" s="99"/>
      <c r="T60" s="99"/>
      <c r="U60" s="99"/>
      <c r="V60" s="99"/>
      <c r="W60" s="99"/>
      <c r="X60" s="99"/>
      <c r="Y60" s="99"/>
      <c r="Z60" s="99"/>
    </row>
    <row r="61" spans="1:26" ht="78" customHeight="1" x14ac:dyDescent="0.25">
      <c r="A61" s="556"/>
      <c r="B61" s="556"/>
      <c r="C61" s="662"/>
      <c r="D61" s="400" t="s">
        <v>271</v>
      </c>
      <c r="E61" s="387">
        <v>15</v>
      </c>
      <c r="F61" s="406">
        <v>1.9367333763718529E-3</v>
      </c>
      <c r="G61" s="407">
        <v>16</v>
      </c>
      <c r="H61" s="408">
        <v>2.014605892722236E-3</v>
      </c>
      <c r="I61" s="218">
        <v>16</v>
      </c>
      <c r="J61" s="409">
        <v>2.036400661830215E-3</v>
      </c>
      <c r="K61" s="218">
        <v>16</v>
      </c>
      <c r="L61" s="401">
        <v>2.002002002002002E-3</v>
      </c>
      <c r="M61" s="119"/>
      <c r="N61" s="119"/>
      <c r="O61" s="119"/>
      <c r="P61" s="119"/>
      <c r="Q61" s="119"/>
      <c r="R61" s="119"/>
      <c r="S61" s="99"/>
      <c r="T61" s="99"/>
      <c r="U61" s="99"/>
      <c r="V61" s="99"/>
      <c r="W61" s="99"/>
      <c r="X61" s="99"/>
      <c r="Y61" s="99"/>
      <c r="Z61" s="99"/>
    </row>
    <row r="62" spans="1:26" ht="36" customHeight="1" x14ac:dyDescent="0.25">
      <c r="A62" s="556"/>
      <c r="B62" s="556"/>
      <c r="C62" s="662"/>
      <c r="D62" s="400" t="s">
        <v>272</v>
      </c>
      <c r="E62" s="387">
        <v>390</v>
      </c>
      <c r="F62" s="406">
        <v>5.0355067785668173E-2</v>
      </c>
      <c r="G62" s="407">
        <v>389</v>
      </c>
      <c r="H62" s="408">
        <v>4.8980105766809369E-2</v>
      </c>
      <c r="I62" s="218">
        <v>371</v>
      </c>
      <c r="J62" s="409">
        <v>4.721904034618811E-2</v>
      </c>
      <c r="K62" s="218">
        <v>382</v>
      </c>
      <c r="L62" s="401">
        <v>4.7797797797797796E-2</v>
      </c>
      <c r="M62" s="119"/>
      <c r="N62" s="119"/>
      <c r="O62" s="119"/>
      <c r="P62" s="119"/>
      <c r="Q62" s="119"/>
      <c r="R62" s="119"/>
      <c r="S62" s="99"/>
      <c r="T62" s="99"/>
      <c r="U62" s="99"/>
      <c r="V62" s="99"/>
      <c r="W62" s="99"/>
      <c r="X62" s="99"/>
      <c r="Y62" s="99"/>
      <c r="Z62" s="99"/>
    </row>
    <row r="63" spans="1:26" ht="24.75" customHeight="1" x14ac:dyDescent="0.25">
      <c r="A63" s="556"/>
      <c r="B63" s="556"/>
      <c r="C63" s="662"/>
      <c r="D63" s="400" t="s">
        <v>273</v>
      </c>
      <c r="E63" s="387">
        <v>1134</v>
      </c>
      <c r="F63" s="406">
        <v>0.14641704325371208</v>
      </c>
      <c r="G63" s="407">
        <v>1128</v>
      </c>
      <c r="H63" s="408">
        <v>0.14202971543691764</v>
      </c>
      <c r="I63" s="218">
        <v>1114</v>
      </c>
      <c r="J63" s="409">
        <v>0.14178439607992874</v>
      </c>
      <c r="K63" s="218">
        <v>1127</v>
      </c>
      <c r="L63" s="401">
        <v>0.14101601601601602</v>
      </c>
      <c r="M63" s="119"/>
      <c r="N63" s="119"/>
      <c r="O63" s="119"/>
      <c r="P63" s="119"/>
      <c r="Q63" s="119"/>
      <c r="R63" s="119"/>
      <c r="S63" s="99"/>
      <c r="T63" s="99"/>
      <c r="U63" s="99"/>
      <c r="V63" s="99"/>
      <c r="W63" s="99"/>
      <c r="X63" s="99"/>
      <c r="Y63" s="99"/>
      <c r="Z63" s="99"/>
    </row>
    <row r="64" spans="1:26" ht="25.5" customHeight="1" x14ac:dyDescent="0.25">
      <c r="A64" s="556"/>
      <c r="B64" s="556"/>
      <c r="C64" s="662"/>
      <c r="D64" s="400" t="s">
        <v>274</v>
      </c>
      <c r="E64" s="387">
        <v>978</v>
      </c>
      <c r="F64" s="406">
        <v>0.12627501613944481</v>
      </c>
      <c r="G64" s="407">
        <v>985</v>
      </c>
      <c r="H64" s="408">
        <v>0.12402417527071266</v>
      </c>
      <c r="I64" s="218">
        <v>969</v>
      </c>
      <c r="J64" s="409">
        <v>0.1233295150820924</v>
      </c>
      <c r="K64" s="218">
        <v>984</v>
      </c>
      <c r="L64" s="401">
        <v>0.12312312312312312</v>
      </c>
      <c r="M64" s="119"/>
      <c r="N64" s="119"/>
      <c r="O64" s="119"/>
      <c r="P64" s="119"/>
      <c r="Q64" s="119"/>
      <c r="R64" s="119"/>
      <c r="S64" s="99"/>
      <c r="T64" s="99"/>
      <c r="U64" s="99"/>
      <c r="V64" s="99"/>
      <c r="W64" s="99"/>
      <c r="X64" s="99"/>
      <c r="Y64" s="99"/>
      <c r="Z64" s="99"/>
    </row>
    <row r="65" spans="1:26" ht="45" customHeight="1" x14ac:dyDescent="0.25">
      <c r="A65" s="556"/>
      <c r="B65" s="556"/>
      <c r="C65" s="662"/>
      <c r="D65" s="400" t="s">
        <v>275</v>
      </c>
      <c r="E65" s="387">
        <v>70</v>
      </c>
      <c r="F65" s="406">
        <v>9.0380890897353138E-3</v>
      </c>
      <c r="G65" s="407">
        <v>40</v>
      </c>
      <c r="H65" s="408">
        <v>5.0365147318055907E-3</v>
      </c>
      <c r="I65" s="218">
        <v>41</v>
      </c>
      <c r="J65" s="409">
        <v>5.2182766959399263E-3</v>
      </c>
      <c r="K65" s="218">
        <v>42</v>
      </c>
      <c r="L65" s="401">
        <v>5.2552552552552556E-3</v>
      </c>
      <c r="M65" s="119"/>
      <c r="N65" s="119"/>
      <c r="O65" s="119"/>
      <c r="P65" s="119"/>
      <c r="Q65" s="119"/>
      <c r="R65" s="119"/>
      <c r="S65" s="99"/>
      <c r="T65" s="99"/>
      <c r="U65" s="99"/>
      <c r="V65" s="99"/>
      <c r="W65" s="99"/>
      <c r="X65" s="99"/>
      <c r="Y65" s="99"/>
      <c r="Z65" s="99"/>
    </row>
    <row r="66" spans="1:26" ht="18.75" customHeight="1" x14ac:dyDescent="0.25">
      <c r="A66" s="556"/>
      <c r="B66" s="556"/>
      <c r="C66" s="662"/>
      <c r="D66" s="400" t="s">
        <v>1253</v>
      </c>
      <c r="E66" s="387">
        <v>166</v>
      </c>
      <c r="F66" s="406">
        <v>2.1433182698515171E-2</v>
      </c>
      <c r="G66" s="407">
        <v>151</v>
      </c>
      <c r="H66" s="408">
        <v>1.9012843112566104E-2</v>
      </c>
      <c r="I66" s="218">
        <v>69</v>
      </c>
      <c r="J66" s="409">
        <v>8.7819778541428032E-3</v>
      </c>
      <c r="K66" s="219">
        <v>113</v>
      </c>
      <c r="L66" s="401">
        <v>1.413913913913914E-2</v>
      </c>
      <c r="M66" s="119"/>
      <c r="N66" s="119"/>
      <c r="O66" s="119"/>
      <c r="P66" s="119"/>
      <c r="Q66" s="119"/>
      <c r="R66" s="119"/>
      <c r="S66" s="99"/>
      <c r="T66" s="99"/>
      <c r="U66" s="99"/>
      <c r="V66" s="99"/>
      <c r="W66" s="99"/>
      <c r="X66" s="99"/>
      <c r="Y66" s="99"/>
      <c r="Z66" s="99"/>
    </row>
    <row r="67" spans="1:26" ht="32.25" customHeight="1" x14ac:dyDescent="0.25">
      <c r="A67" s="557"/>
      <c r="B67" s="557"/>
      <c r="C67" s="633"/>
      <c r="D67" s="402"/>
      <c r="E67" s="410">
        <v>7745</v>
      </c>
      <c r="F67" s="406">
        <v>1</v>
      </c>
      <c r="G67" s="410">
        <v>7942</v>
      </c>
      <c r="H67" s="411">
        <v>1</v>
      </c>
      <c r="I67" s="410">
        <v>7857</v>
      </c>
      <c r="J67" s="412">
        <v>1</v>
      </c>
      <c r="K67" s="410">
        <v>7992</v>
      </c>
      <c r="L67" s="405">
        <v>1</v>
      </c>
      <c r="M67" s="119"/>
      <c r="N67" s="119"/>
      <c r="O67" s="119"/>
      <c r="P67" s="119"/>
      <c r="Q67" s="119"/>
      <c r="R67" s="119"/>
      <c r="S67" s="99"/>
      <c r="T67" s="99"/>
      <c r="U67" s="99"/>
      <c r="V67" s="99"/>
      <c r="W67" s="99"/>
      <c r="X67" s="99"/>
      <c r="Y67" s="99"/>
      <c r="Z67" s="99"/>
    </row>
    <row r="68" spans="1:26" ht="15.75" customHeight="1" x14ac:dyDescent="0.25">
      <c r="A68" s="99"/>
      <c r="B68" s="124"/>
      <c r="C68" s="99"/>
      <c r="D68" s="99"/>
      <c r="E68" s="99"/>
      <c r="F68" s="99"/>
      <c r="G68" s="99"/>
      <c r="H68" s="99"/>
      <c r="I68" s="99"/>
      <c r="J68" s="99"/>
      <c r="K68" s="99"/>
      <c r="L68" s="99"/>
      <c r="M68" s="99"/>
      <c r="N68" s="99"/>
      <c r="O68" s="99"/>
      <c r="P68" s="99"/>
      <c r="Q68" s="99"/>
      <c r="R68" s="99"/>
      <c r="S68" s="99"/>
      <c r="T68" s="99"/>
      <c r="U68" s="99"/>
      <c r="V68" s="99"/>
      <c r="W68" s="99"/>
      <c r="X68" s="99"/>
      <c r="Y68" s="99"/>
      <c r="Z68" s="99"/>
    </row>
    <row r="69" spans="1:26" ht="15.75" customHeight="1" x14ac:dyDescent="0.25">
      <c r="A69" s="99"/>
      <c r="B69" s="99"/>
      <c r="C69" s="99"/>
      <c r="D69" s="99"/>
      <c r="E69" s="99"/>
      <c r="F69" s="99"/>
      <c r="G69" s="99"/>
      <c r="H69" s="99"/>
      <c r="I69" s="99"/>
      <c r="J69" s="99"/>
      <c r="K69" s="99"/>
      <c r="L69" s="99"/>
      <c r="M69" s="99"/>
      <c r="N69" s="99"/>
      <c r="O69" s="99"/>
      <c r="P69" s="99"/>
      <c r="Q69" s="99"/>
      <c r="R69" s="99"/>
      <c r="S69" s="99"/>
      <c r="T69" s="99"/>
      <c r="U69" s="99"/>
      <c r="V69" s="99"/>
      <c r="W69" s="99"/>
      <c r="X69" s="99"/>
      <c r="Y69" s="99"/>
      <c r="Z69" s="99"/>
    </row>
    <row r="70" spans="1:26" ht="15.75" customHeight="1" x14ac:dyDescent="0.25">
      <c r="A70" s="99"/>
      <c r="B70" s="99"/>
      <c r="C70" s="99"/>
      <c r="D70" s="99"/>
      <c r="E70" s="99"/>
      <c r="F70" s="99"/>
      <c r="G70" s="99"/>
      <c r="H70" s="99"/>
      <c r="I70" s="99"/>
      <c r="J70" s="99"/>
      <c r="K70" s="99"/>
      <c r="L70" s="99"/>
      <c r="M70" s="99"/>
      <c r="N70" s="99"/>
      <c r="O70" s="99"/>
      <c r="P70" s="99"/>
      <c r="Q70" s="99"/>
      <c r="R70" s="99"/>
      <c r="S70" s="99"/>
      <c r="T70" s="99"/>
      <c r="U70" s="99"/>
      <c r="V70" s="99"/>
      <c r="W70" s="99"/>
      <c r="X70" s="99"/>
      <c r="Y70" s="99"/>
      <c r="Z70" s="99"/>
    </row>
    <row r="71" spans="1:26" ht="15.75" customHeight="1" x14ac:dyDescent="0.25">
      <c r="A71" s="99"/>
      <c r="B71" s="99"/>
      <c r="C71" s="99"/>
      <c r="D71" s="99"/>
      <c r="E71" s="99"/>
      <c r="F71" s="99"/>
      <c r="G71" s="99"/>
      <c r="H71" s="99"/>
      <c r="I71" s="99"/>
      <c r="J71" s="99"/>
      <c r="K71" s="99"/>
      <c r="L71" s="99"/>
      <c r="M71" s="99"/>
      <c r="N71" s="99"/>
      <c r="O71" s="99"/>
      <c r="P71" s="99"/>
      <c r="Q71" s="99"/>
      <c r="R71" s="99"/>
      <c r="S71" s="99"/>
      <c r="T71" s="99"/>
      <c r="U71" s="99"/>
      <c r="V71" s="99"/>
      <c r="W71" s="99"/>
      <c r="X71" s="99"/>
      <c r="Y71" s="99"/>
      <c r="Z71" s="99"/>
    </row>
    <row r="72" spans="1:26" ht="15.75" customHeight="1" x14ac:dyDescent="0.25">
      <c r="A72" s="99"/>
      <c r="B72" s="99"/>
      <c r="C72" s="99"/>
      <c r="D72" s="99"/>
      <c r="E72" s="99"/>
      <c r="F72" s="99"/>
      <c r="G72" s="99"/>
      <c r="H72" s="99"/>
      <c r="I72" s="99"/>
      <c r="J72" s="99"/>
      <c r="K72" s="99"/>
      <c r="L72" s="99"/>
      <c r="M72" s="99"/>
      <c r="N72" s="99"/>
      <c r="O72" s="99"/>
      <c r="P72" s="99"/>
      <c r="Q72" s="99"/>
      <c r="R72" s="99"/>
      <c r="S72" s="99"/>
      <c r="T72" s="99"/>
      <c r="U72" s="99"/>
      <c r="V72" s="99"/>
      <c r="W72" s="99"/>
      <c r="X72" s="99"/>
      <c r="Y72" s="99"/>
      <c r="Z72" s="99"/>
    </row>
    <row r="73" spans="1:26" ht="15.75" customHeight="1" x14ac:dyDescent="0.25">
      <c r="A73" s="99"/>
      <c r="B73" s="99"/>
      <c r="C73" s="99"/>
      <c r="D73" s="99"/>
      <c r="E73" s="99"/>
      <c r="F73" s="99"/>
      <c r="G73" s="99"/>
      <c r="H73" s="99"/>
      <c r="I73" s="99"/>
      <c r="J73" s="99"/>
      <c r="K73" s="99"/>
      <c r="L73" s="99"/>
      <c r="M73" s="99"/>
      <c r="N73" s="99"/>
      <c r="O73" s="99"/>
      <c r="P73" s="99"/>
      <c r="Q73" s="99"/>
      <c r="R73" s="99"/>
      <c r="S73" s="99"/>
      <c r="T73" s="99"/>
      <c r="U73" s="99"/>
      <c r="V73" s="99"/>
      <c r="W73" s="99"/>
      <c r="X73" s="99"/>
      <c r="Y73" s="99"/>
      <c r="Z73" s="99"/>
    </row>
    <row r="74" spans="1:26" ht="15.75" customHeight="1" x14ac:dyDescent="0.25">
      <c r="A74" s="99"/>
      <c r="B74" s="99"/>
      <c r="C74" s="99"/>
      <c r="D74" s="99"/>
      <c r="E74" s="99"/>
      <c r="F74" s="99"/>
      <c r="G74" s="99"/>
      <c r="H74" s="99"/>
      <c r="I74" s="99"/>
      <c r="J74" s="99"/>
      <c r="K74" s="99"/>
      <c r="L74" s="99"/>
      <c r="M74" s="99"/>
      <c r="N74" s="99"/>
      <c r="O74" s="99"/>
      <c r="P74" s="99"/>
      <c r="Q74" s="99"/>
      <c r="R74" s="99"/>
      <c r="S74" s="99"/>
      <c r="T74" s="99"/>
      <c r="U74" s="99"/>
      <c r="V74" s="99"/>
      <c r="W74" s="99"/>
      <c r="X74" s="99"/>
      <c r="Y74" s="99"/>
      <c r="Z74" s="99"/>
    </row>
    <row r="75" spans="1:26" ht="15.75" customHeight="1" x14ac:dyDescent="0.25">
      <c r="A75" s="99"/>
      <c r="B75" s="99"/>
      <c r="C75" s="99"/>
      <c r="D75" s="99"/>
      <c r="E75" s="99"/>
      <c r="F75" s="99"/>
      <c r="G75" s="99"/>
      <c r="H75" s="99"/>
      <c r="I75" s="99"/>
      <c r="J75" s="99"/>
      <c r="K75" s="99"/>
      <c r="L75" s="99"/>
      <c r="M75" s="99"/>
      <c r="N75" s="99"/>
      <c r="O75" s="99"/>
      <c r="P75" s="99"/>
      <c r="Q75" s="99"/>
      <c r="R75" s="99"/>
      <c r="S75" s="99"/>
      <c r="T75" s="99"/>
      <c r="U75" s="99"/>
      <c r="V75" s="99"/>
      <c r="W75" s="99"/>
      <c r="X75" s="99"/>
      <c r="Y75" s="99"/>
      <c r="Z75" s="99"/>
    </row>
    <row r="76" spans="1:26" ht="15.75" customHeight="1" x14ac:dyDescent="0.25">
      <c r="A76" s="99"/>
      <c r="B76" s="99"/>
      <c r="C76" s="99"/>
      <c r="D76" s="99"/>
      <c r="E76" s="99"/>
      <c r="F76" s="99"/>
      <c r="G76" s="99"/>
      <c r="H76" s="99"/>
      <c r="I76" s="99"/>
      <c r="J76" s="99"/>
      <c r="K76" s="99"/>
      <c r="L76" s="99"/>
      <c r="M76" s="99"/>
      <c r="N76" s="99"/>
      <c r="O76" s="99"/>
      <c r="P76" s="99"/>
      <c r="Q76" s="99"/>
      <c r="R76" s="99"/>
      <c r="S76" s="99"/>
      <c r="T76" s="99"/>
      <c r="U76" s="99"/>
      <c r="V76" s="99"/>
      <c r="W76" s="99"/>
      <c r="X76" s="99"/>
      <c r="Y76" s="99"/>
      <c r="Z76" s="99"/>
    </row>
    <row r="77" spans="1:26" ht="15.75" customHeight="1" x14ac:dyDescent="0.25">
      <c r="A77" s="99"/>
      <c r="B77" s="99"/>
      <c r="C77" s="99"/>
      <c r="D77" s="99"/>
      <c r="E77" s="99"/>
      <c r="F77" s="99"/>
      <c r="G77" s="99"/>
      <c r="H77" s="99"/>
      <c r="I77" s="99"/>
      <c r="J77" s="99"/>
      <c r="K77" s="99"/>
      <c r="L77" s="99"/>
      <c r="M77" s="99"/>
      <c r="N77" s="99"/>
      <c r="O77" s="99"/>
      <c r="P77" s="99"/>
      <c r="Q77" s="99"/>
      <c r="R77" s="99"/>
      <c r="S77" s="99"/>
      <c r="T77" s="99"/>
      <c r="U77" s="99"/>
      <c r="V77" s="99"/>
      <c r="W77" s="99"/>
      <c r="X77" s="99"/>
      <c r="Y77" s="99"/>
      <c r="Z77" s="99"/>
    </row>
    <row r="78" spans="1:26" ht="15.75" customHeight="1" x14ac:dyDescent="0.25">
      <c r="A78" s="99"/>
      <c r="B78" s="99"/>
      <c r="C78" s="99"/>
      <c r="D78" s="99"/>
      <c r="E78" s="99"/>
      <c r="F78" s="99"/>
      <c r="G78" s="99"/>
      <c r="H78" s="99"/>
      <c r="I78" s="99"/>
      <c r="J78" s="99"/>
      <c r="K78" s="99"/>
      <c r="L78" s="99"/>
      <c r="M78" s="99"/>
      <c r="N78" s="99"/>
      <c r="O78" s="99"/>
      <c r="P78" s="99"/>
      <c r="Q78" s="99"/>
      <c r="R78" s="99"/>
      <c r="S78" s="99"/>
      <c r="T78" s="99"/>
      <c r="U78" s="99"/>
      <c r="V78" s="99"/>
      <c r="W78" s="99"/>
      <c r="X78" s="99"/>
      <c r="Y78" s="99"/>
      <c r="Z78" s="99"/>
    </row>
    <row r="79" spans="1:26" ht="15.75" customHeight="1" x14ac:dyDescent="0.25">
      <c r="A79" s="99"/>
      <c r="B79" s="99"/>
      <c r="C79" s="99"/>
      <c r="D79" s="99"/>
      <c r="E79" s="99"/>
      <c r="F79" s="99"/>
      <c r="G79" s="99"/>
      <c r="H79" s="99"/>
      <c r="I79" s="99"/>
      <c r="J79" s="99"/>
      <c r="K79" s="99"/>
      <c r="L79" s="99"/>
      <c r="M79" s="99"/>
      <c r="N79" s="99"/>
      <c r="O79" s="99"/>
      <c r="P79" s="99"/>
      <c r="Q79" s="99"/>
      <c r="R79" s="99"/>
      <c r="S79" s="99"/>
      <c r="T79" s="99"/>
      <c r="U79" s="99"/>
      <c r="V79" s="99"/>
      <c r="W79" s="99"/>
      <c r="X79" s="99"/>
      <c r="Y79" s="99"/>
      <c r="Z79" s="99"/>
    </row>
    <row r="80" spans="1:26" ht="15.75" customHeight="1" x14ac:dyDescent="0.25">
      <c r="A80" s="99"/>
      <c r="B80" s="99"/>
      <c r="C80" s="99"/>
      <c r="D80" s="99"/>
      <c r="E80" s="99"/>
      <c r="F80" s="99"/>
      <c r="G80" s="99"/>
      <c r="H80" s="99"/>
      <c r="I80" s="99"/>
      <c r="J80" s="99"/>
      <c r="K80" s="99"/>
      <c r="L80" s="99"/>
      <c r="M80" s="99"/>
      <c r="N80" s="99"/>
      <c r="O80" s="99"/>
      <c r="P80" s="99"/>
      <c r="Q80" s="99"/>
      <c r="R80" s="99"/>
      <c r="S80" s="99"/>
      <c r="T80" s="99"/>
      <c r="U80" s="99"/>
      <c r="V80" s="99"/>
      <c r="W80" s="99"/>
      <c r="X80" s="99"/>
      <c r="Y80" s="99"/>
      <c r="Z80" s="99"/>
    </row>
    <row r="81" spans="1:26" ht="15.75" customHeight="1" x14ac:dyDescent="0.25">
      <c r="A81" s="99"/>
      <c r="B81" s="99"/>
      <c r="C81" s="99"/>
      <c r="D81" s="99"/>
      <c r="E81" s="99"/>
      <c r="F81" s="99"/>
      <c r="G81" s="99"/>
      <c r="H81" s="99"/>
      <c r="I81" s="99"/>
      <c r="J81" s="99"/>
      <c r="K81" s="99"/>
      <c r="L81" s="99"/>
      <c r="M81" s="99"/>
      <c r="N81" s="99"/>
      <c r="O81" s="99"/>
      <c r="P81" s="99"/>
      <c r="Q81" s="99"/>
      <c r="R81" s="99"/>
      <c r="S81" s="99"/>
      <c r="T81" s="99"/>
      <c r="U81" s="99"/>
      <c r="V81" s="99"/>
      <c r="W81" s="99"/>
      <c r="X81" s="99"/>
      <c r="Y81" s="99"/>
      <c r="Z81" s="99"/>
    </row>
    <row r="82" spans="1:26" ht="15.75" customHeight="1" x14ac:dyDescent="0.25">
      <c r="A82" s="99"/>
      <c r="B82" s="99"/>
      <c r="C82" s="99"/>
      <c r="D82" s="99"/>
      <c r="E82" s="99"/>
      <c r="F82" s="99"/>
      <c r="G82" s="99"/>
      <c r="H82" s="99"/>
      <c r="I82" s="99"/>
      <c r="J82" s="99"/>
      <c r="K82" s="99"/>
      <c r="L82" s="99"/>
      <c r="M82" s="99"/>
      <c r="N82" s="99"/>
      <c r="O82" s="99"/>
      <c r="P82" s="99"/>
      <c r="Q82" s="99"/>
      <c r="R82" s="99"/>
      <c r="S82" s="99"/>
      <c r="T82" s="99"/>
      <c r="U82" s="99"/>
      <c r="V82" s="99"/>
      <c r="W82" s="99"/>
      <c r="X82" s="99"/>
      <c r="Y82" s="99"/>
      <c r="Z82" s="99"/>
    </row>
    <row r="83" spans="1:26" ht="15.75" customHeight="1" x14ac:dyDescent="0.25">
      <c r="A83" s="99"/>
      <c r="B83" s="99"/>
      <c r="C83" s="99"/>
      <c r="D83" s="99"/>
      <c r="E83" s="99"/>
      <c r="F83" s="99"/>
      <c r="G83" s="99"/>
      <c r="H83" s="99"/>
      <c r="I83" s="99"/>
      <c r="J83" s="99"/>
      <c r="K83" s="99"/>
      <c r="L83" s="99"/>
      <c r="M83" s="99"/>
      <c r="N83" s="99"/>
      <c r="O83" s="99"/>
      <c r="P83" s="99"/>
      <c r="Q83" s="99"/>
      <c r="R83" s="99"/>
      <c r="S83" s="99"/>
      <c r="T83" s="99"/>
      <c r="U83" s="99"/>
      <c r="V83" s="99"/>
      <c r="W83" s="99"/>
      <c r="X83" s="99"/>
      <c r="Y83" s="99"/>
      <c r="Z83" s="99"/>
    </row>
    <row r="84" spans="1:26" ht="15.75" customHeight="1" x14ac:dyDescent="0.25">
      <c r="A84" s="99"/>
      <c r="B84" s="99"/>
      <c r="C84" s="99"/>
      <c r="D84" s="99"/>
      <c r="E84" s="99"/>
      <c r="F84" s="99"/>
      <c r="G84" s="99"/>
      <c r="H84" s="99"/>
      <c r="I84" s="99"/>
      <c r="J84" s="99"/>
      <c r="K84" s="99"/>
      <c r="L84" s="99"/>
      <c r="M84" s="99"/>
      <c r="N84" s="99"/>
      <c r="O84" s="99"/>
      <c r="P84" s="99"/>
      <c r="Q84" s="99"/>
      <c r="R84" s="99"/>
      <c r="S84" s="99"/>
      <c r="T84" s="99"/>
      <c r="U84" s="99"/>
      <c r="V84" s="99"/>
      <c r="W84" s="99"/>
      <c r="X84" s="99"/>
      <c r="Y84" s="99"/>
      <c r="Z84" s="99"/>
    </row>
    <row r="85" spans="1:26" ht="15.75" customHeight="1" x14ac:dyDescent="0.25">
      <c r="A85" s="99"/>
      <c r="B85" s="99"/>
      <c r="C85" s="99"/>
      <c r="D85" s="99"/>
      <c r="E85" s="99"/>
      <c r="F85" s="99"/>
      <c r="G85" s="99"/>
      <c r="H85" s="99"/>
      <c r="I85" s="99"/>
      <c r="J85" s="99"/>
      <c r="K85" s="99"/>
      <c r="L85" s="99"/>
      <c r="M85" s="99"/>
      <c r="N85" s="99"/>
      <c r="O85" s="99"/>
      <c r="P85" s="99"/>
      <c r="Q85" s="99"/>
      <c r="R85" s="99"/>
      <c r="S85" s="99"/>
      <c r="T85" s="99"/>
      <c r="U85" s="99"/>
      <c r="V85" s="99"/>
      <c r="W85" s="99"/>
      <c r="X85" s="99"/>
      <c r="Y85" s="99"/>
      <c r="Z85" s="99"/>
    </row>
    <row r="86" spans="1:26" ht="15.75" customHeight="1" x14ac:dyDescent="0.25">
      <c r="A86" s="99"/>
      <c r="B86" s="99"/>
      <c r="C86" s="99"/>
      <c r="D86" s="99"/>
      <c r="E86" s="99"/>
      <c r="F86" s="99"/>
      <c r="G86" s="99"/>
      <c r="H86" s="99"/>
      <c r="I86" s="99"/>
      <c r="J86" s="99"/>
      <c r="K86" s="99"/>
      <c r="L86" s="99"/>
      <c r="M86" s="99"/>
      <c r="N86" s="99"/>
      <c r="O86" s="99"/>
      <c r="P86" s="99"/>
      <c r="Q86" s="99"/>
      <c r="R86" s="99"/>
      <c r="S86" s="99"/>
      <c r="T86" s="99"/>
      <c r="U86" s="99"/>
      <c r="V86" s="99"/>
      <c r="W86" s="99"/>
      <c r="X86" s="99"/>
      <c r="Y86" s="99"/>
      <c r="Z86" s="99"/>
    </row>
    <row r="87" spans="1:26" ht="15.75" customHeight="1" x14ac:dyDescent="0.25">
      <c r="A87" s="99"/>
      <c r="B87" s="99"/>
      <c r="C87" s="99"/>
      <c r="D87" s="99"/>
      <c r="E87" s="99"/>
      <c r="F87" s="99"/>
      <c r="G87" s="99"/>
      <c r="H87" s="99"/>
      <c r="I87" s="99"/>
      <c r="J87" s="99"/>
      <c r="K87" s="99"/>
      <c r="L87" s="99"/>
      <c r="M87" s="99"/>
      <c r="N87" s="99"/>
      <c r="O87" s="99"/>
      <c r="P87" s="99"/>
      <c r="Q87" s="99"/>
      <c r="R87" s="99"/>
      <c r="S87" s="99"/>
      <c r="T87" s="99"/>
      <c r="U87" s="99"/>
      <c r="V87" s="99"/>
      <c r="W87" s="99"/>
      <c r="X87" s="99"/>
      <c r="Y87" s="99"/>
      <c r="Z87" s="99"/>
    </row>
    <row r="88" spans="1:26" ht="15.75" customHeight="1" x14ac:dyDescent="0.25">
      <c r="A88" s="99"/>
      <c r="B88" s="99"/>
      <c r="C88" s="99"/>
      <c r="D88" s="99"/>
      <c r="E88" s="99"/>
      <c r="F88" s="99"/>
      <c r="G88" s="99"/>
      <c r="H88" s="99"/>
      <c r="I88" s="99"/>
      <c r="J88" s="99"/>
      <c r="K88" s="99"/>
      <c r="L88" s="99"/>
      <c r="M88" s="99"/>
      <c r="N88" s="99"/>
      <c r="O88" s="99"/>
      <c r="P88" s="99"/>
      <c r="Q88" s="99"/>
      <c r="R88" s="99"/>
      <c r="S88" s="99"/>
      <c r="T88" s="99"/>
      <c r="U88" s="99"/>
      <c r="V88" s="99"/>
      <c r="W88" s="99"/>
      <c r="X88" s="99"/>
      <c r="Y88" s="99"/>
      <c r="Z88" s="99"/>
    </row>
    <row r="89" spans="1:26" ht="15.75" customHeight="1" x14ac:dyDescent="0.25">
      <c r="A89" s="99"/>
      <c r="B89" s="99"/>
      <c r="C89" s="99"/>
      <c r="D89" s="99"/>
      <c r="E89" s="99"/>
      <c r="F89" s="99"/>
      <c r="G89" s="99"/>
      <c r="H89" s="99"/>
      <c r="I89" s="99"/>
      <c r="J89" s="99"/>
      <c r="K89" s="99"/>
      <c r="L89" s="99"/>
      <c r="M89" s="99"/>
      <c r="N89" s="99"/>
      <c r="O89" s="99"/>
      <c r="P89" s="99"/>
      <c r="Q89" s="99"/>
      <c r="R89" s="99"/>
      <c r="S89" s="99"/>
      <c r="T89" s="99"/>
      <c r="U89" s="99"/>
      <c r="V89" s="99"/>
      <c r="W89" s="99"/>
      <c r="X89" s="99"/>
      <c r="Y89" s="99"/>
      <c r="Z89" s="99"/>
    </row>
    <row r="90" spans="1:26" ht="15.75" customHeight="1" x14ac:dyDescent="0.25">
      <c r="A90" s="99"/>
      <c r="B90" s="99"/>
      <c r="C90" s="99"/>
      <c r="D90" s="99"/>
      <c r="E90" s="99"/>
      <c r="F90" s="99"/>
      <c r="G90" s="99"/>
      <c r="H90" s="99"/>
      <c r="I90" s="99"/>
      <c r="J90" s="99"/>
      <c r="K90" s="99"/>
      <c r="L90" s="99"/>
      <c r="M90" s="99"/>
      <c r="N90" s="99"/>
      <c r="O90" s="99"/>
      <c r="P90" s="99"/>
      <c r="Q90" s="99"/>
      <c r="R90" s="99"/>
      <c r="S90" s="99"/>
      <c r="T90" s="99"/>
      <c r="U90" s="99"/>
      <c r="V90" s="99"/>
      <c r="W90" s="99"/>
      <c r="X90" s="99"/>
      <c r="Y90" s="99"/>
      <c r="Z90" s="99"/>
    </row>
    <row r="91" spans="1:26" ht="15.75" customHeight="1" x14ac:dyDescent="0.25">
      <c r="A91" s="99"/>
      <c r="B91" s="99"/>
      <c r="C91" s="99"/>
      <c r="D91" s="99"/>
      <c r="E91" s="99"/>
      <c r="F91" s="99"/>
      <c r="G91" s="99"/>
      <c r="H91" s="99"/>
      <c r="I91" s="99"/>
      <c r="J91" s="99"/>
      <c r="K91" s="99"/>
      <c r="L91" s="99"/>
      <c r="M91" s="99"/>
      <c r="N91" s="99"/>
      <c r="O91" s="99"/>
      <c r="P91" s="99"/>
      <c r="Q91" s="99"/>
      <c r="R91" s="99"/>
      <c r="S91" s="99"/>
      <c r="T91" s="99"/>
      <c r="U91" s="99"/>
      <c r="V91" s="99"/>
      <c r="W91" s="99"/>
      <c r="X91" s="99"/>
      <c r="Y91" s="99"/>
      <c r="Z91" s="99"/>
    </row>
    <row r="92" spans="1:26" ht="15.75" customHeight="1" x14ac:dyDescent="0.25">
      <c r="A92" s="99"/>
      <c r="B92" s="99"/>
      <c r="C92" s="99"/>
      <c r="D92" s="99"/>
      <c r="E92" s="99"/>
      <c r="F92" s="99"/>
      <c r="G92" s="99"/>
      <c r="H92" s="99"/>
      <c r="I92" s="99"/>
      <c r="J92" s="99"/>
      <c r="K92" s="99"/>
      <c r="L92" s="99"/>
      <c r="M92" s="99"/>
      <c r="N92" s="99"/>
      <c r="O92" s="99"/>
      <c r="P92" s="99"/>
      <c r="Q92" s="99"/>
      <c r="R92" s="99"/>
      <c r="S92" s="99"/>
      <c r="T92" s="99"/>
      <c r="U92" s="99"/>
      <c r="V92" s="99"/>
      <c r="W92" s="99"/>
      <c r="X92" s="99"/>
      <c r="Y92" s="99"/>
      <c r="Z92" s="99"/>
    </row>
    <row r="93" spans="1:26" ht="15.75" customHeight="1" x14ac:dyDescent="0.25">
      <c r="A93" s="99"/>
      <c r="B93" s="99"/>
      <c r="C93" s="99"/>
      <c r="D93" s="99"/>
      <c r="E93" s="99"/>
      <c r="F93" s="99"/>
      <c r="G93" s="99"/>
      <c r="H93" s="99"/>
      <c r="I93" s="99"/>
      <c r="J93" s="99"/>
      <c r="K93" s="99"/>
      <c r="L93" s="99"/>
      <c r="M93" s="99"/>
      <c r="N93" s="99"/>
      <c r="O93" s="99"/>
      <c r="P93" s="99"/>
      <c r="Q93" s="99"/>
      <c r="R93" s="99"/>
      <c r="S93" s="99"/>
      <c r="T93" s="99"/>
      <c r="U93" s="99"/>
      <c r="V93" s="99"/>
      <c r="W93" s="99"/>
      <c r="X93" s="99"/>
      <c r="Y93" s="99"/>
      <c r="Z93" s="99"/>
    </row>
    <row r="94" spans="1:26" ht="15.75" customHeight="1" x14ac:dyDescent="0.25">
      <c r="A94" s="99"/>
      <c r="B94" s="99"/>
      <c r="C94" s="99"/>
      <c r="D94" s="99"/>
      <c r="E94" s="99"/>
      <c r="F94" s="99"/>
      <c r="G94" s="99"/>
      <c r="H94" s="99"/>
      <c r="I94" s="99"/>
      <c r="J94" s="99"/>
      <c r="K94" s="99"/>
      <c r="L94" s="99"/>
      <c r="M94" s="99"/>
      <c r="N94" s="99"/>
      <c r="O94" s="99"/>
      <c r="P94" s="99"/>
      <c r="Q94" s="99"/>
      <c r="R94" s="99"/>
      <c r="S94" s="99"/>
      <c r="T94" s="99"/>
      <c r="U94" s="99"/>
      <c r="V94" s="99"/>
      <c r="W94" s="99"/>
      <c r="X94" s="99"/>
      <c r="Y94" s="99"/>
      <c r="Z94" s="99"/>
    </row>
    <row r="95" spans="1:26" ht="15.75" customHeight="1" x14ac:dyDescent="0.25">
      <c r="A95" s="99"/>
      <c r="B95" s="99"/>
      <c r="C95" s="99"/>
      <c r="D95" s="99"/>
      <c r="E95" s="99"/>
      <c r="F95" s="99"/>
      <c r="G95" s="99"/>
      <c r="H95" s="99"/>
      <c r="I95" s="99"/>
      <c r="J95" s="99"/>
      <c r="K95" s="99"/>
      <c r="L95" s="99"/>
      <c r="M95" s="99"/>
      <c r="N95" s="99"/>
      <c r="O95" s="99"/>
      <c r="P95" s="99"/>
      <c r="Q95" s="99"/>
      <c r="R95" s="99"/>
      <c r="S95" s="99"/>
      <c r="T95" s="99"/>
      <c r="U95" s="99"/>
      <c r="V95" s="99"/>
      <c r="W95" s="99"/>
      <c r="X95" s="99"/>
      <c r="Y95" s="99"/>
      <c r="Z95" s="99"/>
    </row>
    <row r="96" spans="1:26" ht="15.75" customHeight="1" x14ac:dyDescent="0.25">
      <c r="A96" s="99"/>
      <c r="B96" s="99"/>
      <c r="C96" s="99"/>
      <c r="D96" s="99"/>
      <c r="E96" s="99"/>
      <c r="F96" s="99"/>
      <c r="G96" s="99"/>
      <c r="H96" s="99"/>
      <c r="I96" s="99"/>
      <c r="J96" s="99"/>
      <c r="K96" s="99"/>
      <c r="L96" s="99"/>
      <c r="M96" s="99"/>
      <c r="N96" s="99"/>
      <c r="O96" s="99"/>
      <c r="P96" s="99"/>
      <c r="Q96" s="99"/>
      <c r="R96" s="99"/>
      <c r="S96" s="99"/>
      <c r="T96" s="99"/>
      <c r="U96" s="99"/>
      <c r="V96" s="99"/>
      <c r="W96" s="99"/>
      <c r="X96" s="99"/>
      <c r="Y96" s="99"/>
      <c r="Z96" s="99"/>
    </row>
    <row r="97" spans="1:26" ht="15.75" customHeight="1" x14ac:dyDescent="0.25">
      <c r="A97" s="99"/>
      <c r="B97" s="99"/>
      <c r="C97" s="99"/>
      <c r="D97" s="99"/>
      <c r="E97" s="99"/>
      <c r="F97" s="99"/>
      <c r="G97" s="99"/>
      <c r="H97" s="99"/>
      <c r="I97" s="99"/>
      <c r="J97" s="99"/>
      <c r="K97" s="99"/>
      <c r="L97" s="99"/>
      <c r="M97" s="99"/>
      <c r="N97" s="99"/>
      <c r="O97" s="99"/>
      <c r="P97" s="99"/>
      <c r="Q97" s="99"/>
      <c r="R97" s="99"/>
      <c r="S97" s="99"/>
      <c r="T97" s="99"/>
      <c r="U97" s="99"/>
      <c r="V97" s="99"/>
      <c r="W97" s="99"/>
      <c r="X97" s="99"/>
      <c r="Y97" s="99"/>
      <c r="Z97" s="99"/>
    </row>
    <row r="98" spans="1:26" ht="15.75" customHeight="1" x14ac:dyDescent="0.25">
      <c r="A98" s="99"/>
      <c r="B98" s="99"/>
      <c r="C98" s="99"/>
      <c r="D98" s="99"/>
      <c r="E98" s="99"/>
      <c r="F98" s="99"/>
      <c r="G98" s="99"/>
      <c r="H98" s="99"/>
      <c r="I98" s="99"/>
      <c r="J98" s="99"/>
      <c r="K98" s="99"/>
      <c r="L98" s="99"/>
      <c r="M98" s="99"/>
      <c r="N98" s="99"/>
      <c r="O98" s="99"/>
      <c r="P98" s="99"/>
      <c r="Q98" s="99"/>
      <c r="R98" s="99"/>
      <c r="S98" s="99"/>
      <c r="T98" s="99"/>
      <c r="U98" s="99"/>
      <c r="V98" s="99"/>
      <c r="W98" s="99"/>
      <c r="X98" s="99"/>
      <c r="Y98" s="99"/>
      <c r="Z98" s="99"/>
    </row>
    <row r="99" spans="1:26" ht="15.75" customHeight="1" x14ac:dyDescent="0.25">
      <c r="A99" s="99"/>
      <c r="B99" s="99"/>
      <c r="C99" s="99"/>
      <c r="D99" s="99"/>
      <c r="E99" s="99"/>
      <c r="F99" s="99"/>
      <c r="G99" s="99"/>
      <c r="H99" s="99"/>
      <c r="I99" s="99"/>
      <c r="J99" s="99"/>
      <c r="K99" s="99"/>
      <c r="L99" s="99"/>
      <c r="M99" s="99"/>
      <c r="N99" s="99"/>
      <c r="O99" s="99"/>
      <c r="P99" s="99"/>
      <c r="Q99" s="99"/>
      <c r="R99" s="99"/>
      <c r="S99" s="99"/>
      <c r="T99" s="99"/>
      <c r="U99" s="99"/>
      <c r="V99" s="99"/>
      <c r="W99" s="99"/>
      <c r="X99" s="99"/>
      <c r="Y99" s="99"/>
      <c r="Z99" s="99"/>
    </row>
    <row r="100" spans="1:26" ht="15.75" customHeight="1" x14ac:dyDescent="0.25">
      <c r="A100" s="99"/>
      <c r="B100" s="99"/>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row>
    <row r="101" spans="1:26" ht="15.75" customHeight="1" x14ac:dyDescent="0.25">
      <c r="A101" s="99"/>
      <c r="B101" s="99"/>
      <c r="C101" s="99"/>
      <c r="D101" s="99"/>
      <c r="E101" s="99"/>
      <c r="F101" s="99"/>
      <c r="G101" s="99"/>
      <c r="H101" s="99"/>
      <c r="I101" s="99"/>
      <c r="J101" s="99"/>
      <c r="K101" s="99"/>
      <c r="L101" s="99"/>
      <c r="M101" s="99"/>
      <c r="N101" s="99"/>
      <c r="O101" s="99"/>
      <c r="P101" s="99"/>
      <c r="Q101" s="99"/>
      <c r="R101" s="99"/>
      <c r="S101" s="99"/>
      <c r="T101" s="99"/>
      <c r="U101" s="99"/>
      <c r="V101" s="99"/>
      <c r="W101" s="99"/>
      <c r="X101" s="99"/>
      <c r="Y101" s="99"/>
      <c r="Z101" s="99"/>
    </row>
    <row r="102" spans="1:26" ht="15.75" customHeight="1" x14ac:dyDescent="0.25">
      <c r="A102" s="99"/>
      <c r="B102" s="99"/>
      <c r="C102" s="99"/>
      <c r="D102" s="99"/>
      <c r="E102" s="99"/>
      <c r="F102" s="99"/>
      <c r="G102" s="99"/>
      <c r="H102" s="99"/>
      <c r="I102" s="99"/>
      <c r="J102" s="99"/>
      <c r="K102" s="99"/>
      <c r="L102" s="99"/>
      <c r="M102" s="99"/>
      <c r="N102" s="99"/>
      <c r="O102" s="99"/>
      <c r="P102" s="99"/>
      <c r="Q102" s="99"/>
      <c r="R102" s="99"/>
      <c r="S102" s="99"/>
      <c r="T102" s="99"/>
      <c r="U102" s="99"/>
      <c r="V102" s="99"/>
      <c r="W102" s="99"/>
      <c r="X102" s="99"/>
      <c r="Y102" s="99"/>
      <c r="Z102" s="99"/>
    </row>
    <row r="103" spans="1:26" ht="15.75" customHeight="1" x14ac:dyDescent="0.25">
      <c r="A103" s="99"/>
      <c r="B103" s="99"/>
      <c r="C103" s="99"/>
      <c r="D103" s="99"/>
      <c r="E103" s="99"/>
      <c r="F103" s="99"/>
      <c r="G103" s="99"/>
      <c r="H103" s="99"/>
      <c r="I103" s="99"/>
      <c r="J103" s="99"/>
      <c r="K103" s="99"/>
      <c r="L103" s="99"/>
      <c r="M103" s="99"/>
      <c r="N103" s="99"/>
      <c r="O103" s="99"/>
      <c r="P103" s="99"/>
      <c r="Q103" s="99"/>
      <c r="R103" s="99"/>
      <c r="S103" s="99"/>
      <c r="T103" s="99"/>
      <c r="U103" s="99"/>
      <c r="V103" s="99"/>
      <c r="W103" s="99"/>
      <c r="X103" s="99"/>
      <c r="Y103" s="99"/>
      <c r="Z103" s="99"/>
    </row>
    <row r="104" spans="1:26" ht="15.75" customHeight="1" x14ac:dyDescent="0.25">
      <c r="A104" s="99"/>
      <c r="B104" s="99"/>
      <c r="C104" s="99"/>
      <c r="D104" s="99"/>
      <c r="E104" s="99"/>
      <c r="F104" s="99"/>
      <c r="G104" s="99"/>
      <c r="H104" s="99"/>
      <c r="I104" s="99"/>
      <c r="J104" s="99"/>
      <c r="K104" s="99"/>
      <c r="L104" s="99"/>
      <c r="M104" s="99"/>
      <c r="N104" s="99"/>
      <c r="O104" s="99"/>
      <c r="P104" s="99"/>
      <c r="Q104" s="99"/>
      <c r="R104" s="99"/>
      <c r="S104" s="99"/>
      <c r="T104" s="99"/>
      <c r="U104" s="99"/>
      <c r="V104" s="99"/>
      <c r="W104" s="99"/>
      <c r="X104" s="99"/>
      <c r="Y104" s="99"/>
      <c r="Z104" s="99"/>
    </row>
    <row r="105" spans="1:26" ht="15.75" customHeight="1" x14ac:dyDescent="0.25">
      <c r="A105" s="99"/>
      <c r="B105" s="99"/>
      <c r="C105" s="99"/>
      <c r="D105" s="99"/>
      <c r="E105" s="99"/>
      <c r="F105" s="99"/>
      <c r="G105" s="99"/>
      <c r="H105" s="99"/>
      <c r="I105" s="99"/>
      <c r="J105" s="99"/>
      <c r="K105" s="99"/>
      <c r="L105" s="99"/>
      <c r="M105" s="99"/>
      <c r="N105" s="99"/>
      <c r="O105" s="99"/>
      <c r="P105" s="99"/>
      <c r="Q105" s="99"/>
      <c r="R105" s="99"/>
      <c r="S105" s="99"/>
      <c r="T105" s="99"/>
      <c r="U105" s="99"/>
      <c r="V105" s="99"/>
      <c r="W105" s="99"/>
      <c r="X105" s="99"/>
      <c r="Y105" s="99"/>
      <c r="Z105" s="99"/>
    </row>
    <row r="106" spans="1:26" ht="15.75" customHeight="1" x14ac:dyDescent="0.25">
      <c r="A106" s="99"/>
      <c r="B106" s="99"/>
      <c r="C106" s="99"/>
      <c r="D106" s="99"/>
      <c r="E106" s="99"/>
      <c r="F106" s="99"/>
      <c r="G106" s="99"/>
      <c r="H106" s="99"/>
      <c r="I106" s="99"/>
      <c r="J106" s="99"/>
      <c r="K106" s="99"/>
      <c r="L106" s="99"/>
      <c r="M106" s="99"/>
      <c r="N106" s="99"/>
      <c r="O106" s="99"/>
      <c r="P106" s="99"/>
      <c r="Q106" s="99"/>
      <c r="R106" s="99"/>
      <c r="S106" s="99"/>
      <c r="T106" s="99"/>
      <c r="U106" s="99"/>
      <c r="V106" s="99"/>
      <c r="W106" s="99"/>
      <c r="X106" s="99"/>
      <c r="Y106" s="99"/>
      <c r="Z106" s="99"/>
    </row>
    <row r="107" spans="1:26" ht="15.75" customHeight="1" x14ac:dyDescent="0.25">
      <c r="A107" s="99"/>
      <c r="B107" s="99"/>
      <c r="C107" s="99"/>
      <c r="D107" s="99"/>
      <c r="E107" s="99"/>
      <c r="F107" s="99"/>
      <c r="G107" s="99"/>
      <c r="H107" s="99"/>
      <c r="I107" s="99"/>
      <c r="J107" s="99"/>
      <c r="K107" s="99"/>
      <c r="L107" s="99"/>
      <c r="M107" s="99"/>
      <c r="N107" s="99"/>
      <c r="O107" s="99"/>
      <c r="P107" s="99"/>
      <c r="Q107" s="99"/>
      <c r="R107" s="99"/>
      <c r="S107" s="99"/>
      <c r="T107" s="99"/>
      <c r="U107" s="99"/>
      <c r="V107" s="99"/>
      <c r="W107" s="99"/>
      <c r="X107" s="99"/>
      <c r="Y107" s="99"/>
      <c r="Z107" s="99"/>
    </row>
    <row r="108" spans="1:26" ht="15.75" customHeight="1" x14ac:dyDescent="0.25">
      <c r="A108" s="99"/>
      <c r="B108" s="99"/>
      <c r="C108" s="99"/>
      <c r="D108" s="99"/>
      <c r="E108" s="99"/>
      <c r="F108" s="99"/>
      <c r="G108" s="99"/>
      <c r="H108" s="99"/>
      <c r="I108" s="99"/>
      <c r="J108" s="99"/>
      <c r="K108" s="99"/>
      <c r="L108" s="99"/>
      <c r="M108" s="99"/>
      <c r="N108" s="99"/>
      <c r="O108" s="99"/>
      <c r="P108" s="99"/>
      <c r="Q108" s="99"/>
      <c r="R108" s="99"/>
      <c r="S108" s="99"/>
      <c r="T108" s="99"/>
      <c r="U108" s="99"/>
      <c r="V108" s="99"/>
      <c r="W108" s="99"/>
      <c r="X108" s="99"/>
      <c r="Y108" s="99"/>
      <c r="Z108" s="99"/>
    </row>
    <row r="109" spans="1:26" ht="15.75" customHeight="1" x14ac:dyDescent="0.25">
      <c r="A109" s="99"/>
      <c r="B109" s="99"/>
      <c r="C109" s="99"/>
      <c r="D109" s="99"/>
      <c r="E109" s="99"/>
      <c r="F109" s="99"/>
      <c r="G109" s="99"/>
      <c r="H109" s="99"/>
      <c r="I109" s="99"/>
      <c r="J109" s="99"/>
      <c r="K109" s="99"/>
      <c r="L109" s="99"/>
      <c r="M109" s="99"/>
      <c r="N109" s="99"/>
      <c r="O109" s="99"/>
      <c r="P109" s="99"/>
      <c r="Q109" s="99"/>
      <c r="R109" s="99"/>
      <c r="S109" s="99"/>
      <c r="T109" s="99"/>
      <c r="U109" s="99"/>
      <c r="V109" s="99"/>
      <c r="W109" s="99"/>
      <c r="X109" s="99"/>
      <c r="Y109" s="99"/>
      <c r="Z109" s="99"/>
    </row>
    <row r="110" spans="1:26" ht="15.75" customHeight="1" x14ac:dyDescent="0.25">
      <c r="A110" s="99"/>
      <c r="B110" s="99"/>
      <c r="C110" s="99"/>
      <c r="D110" s="99"/>
      <c r="E110" s="99"/>
      <c r="F110" s="99"/>
      <c r="G110" s="99"/>
      <c r="H110" s="99"/>
      <c r="I110" s="99"/>
      <c r="J110" s="99"/>
      <c r="K110" s="99"/>
      <c r="L110" s="99"/>
      <c r="M110" s="99"/>
      <c r="N110" s="99"/>
      <c r="O110" s="99"/>
      <c r="P110" s="99"/>
      <c r="Q110" s="99"/>
      <c r="R110" s="99"/>
      <c r="S110" s="99"/>
      <c r="T110" s="99"/>
      <c r="U110" s="99"/>
      <c r="V110" s="99"/>
      <c r="W110" s="99"/>
      <c r="X110" s="99"/>
      <c r="Y110" s="99"/>
      <c r="Z110" s="99"/>
    </row>
    <row r="111" spans="1:26" ht="15.75" customHeight="1" x14ac:dyDescent="0.25">
      <c r="A111" s="99"/>
      <c r="B111" s="99"/>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row>
    <row r="112" spans="1:26" ht="15.75" customHeight="1" x14ac:dyDescent="0.25">
      <c r="A112" s="99"/>
      <c r="B112" s="99"/>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Z112" s="99"/>
    </row>
    <row r="113" spans="1:26" ht="15.75" customHeight="1" x14ac:dyDescent="0.25">
      <c r="A113" s="99"/>
      <c r="B113" s="99"/>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row>
    <row r="114" spans="1:26" ht="15.75" customHeight="1" x14ac:dyDescent="0.25">
      <c r="A114" s="99"/>
      <c r="B114" s="99"/>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row>
    <row r="115" spans="1:26" ht="15.75" customHeight="1" x14ac:dyDescent="0.25">
      <c r="A115" s="99"/>
      <c r="B115" s="99"/>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row>
    <row r="116" spans="1:26" ht="15.75" customHeight="1" x14ac:dyDescent="0.25">
      <c r="A116" s="99"/>
      <c r="B116" s="99"/>
      <c r="C116" s="99"/>
      <c r="D116" s="99"/>
      <c r="E116" s="99"/>
      <c r="F116" s="99"/>
      <c r="G116" s="99"/>
      <c r="H116" s="99"/>
      <c r="I116" s="99"/>
      <c r="J116" s="99"/>
      <c r="K116" s="99"/>
      <c r="L116" s="99"/>
      <c r="M116" s="99"/>
      <c r="N116" s="99"/>
      <c r="O116" s="99"/>
      <c r="P116" s="99"/>
      <c r="Q116" s="99"/>
      <c r="R116" s="99"/>
      <c r="S116" s="99"/>
      <c r="T116" s="99"/>
      <c r="U116" s="99"/>
      <c r="V116" s="99"/>
      <c r="W116" s="99"/>
      <c r="X116" s="99"/>
      <c r="Y116" s="99"/>
      <c r="Z116" s="99"/>
    </row>
    <row r="117" spans="1:26" ht="15.75" customHeight="1" x14ac:dyDescent="0.25">
      <c r="A117" s="99"/>
      <c r="B117" s="99"/>
      <c r="C117" s="99"/>
      <c r="D117" s="99"/>
      <c r="E117" s="99"/>
      <c r="F117" s="99"/>
      <c r="G117" s="99"/>
      <c r="H117" s="99"/>
      <c r="I117" s="99"/>
      <c r="J117" s="99"/>
      <c r="K117" s="99"/>
      <c r="L117" s="99"/>
      <c r="M117" s="99"/>
      <c r="N117" s="99"/>
      <c r="O117" s="99"/>
      <c r="P117" s="99"/>
      <c r="Q117" s="99"/>
      <c r="R117" s="99"/>
      <c r="S117" s="99"/>
      <c r="T117" s="99"/>
      <c r="U117" s="99"/>
      <c r="V117" s="99"/>
      <c r="W117" s="99"/>
      <c r="X117" s="99"/>
      <c r="Y117" s="99"/>
      <c r="Z117" s="99"/>
    </row>
    <row r="118" spans="1:26" ht="15.75" customHeight="1" x14ac:dyDescent="0.25">
      <c r="A118" s="99"/>
      <c r="B118" s="99"/>
      <c r="C118" s="99"/>
      <c r="D118" s="99"/>
      <c r="E118" s="99"/>
      <c r="F118" s="99"/>
      <c r="G118" s="99"/>
      <c r="H118" s="99"/>
      <c r="I118" s="99"/>
      <c r="J118" s="99"/>
      <c r="K118" s="99"/>
      <c r="L118" s="99"/>
      <c r="M118" s="99"/>
      <c r="N118" s="99"/>
      <c r="O118" s="99"/>
      <c r="P118" s="99"/>
      <c r="Q118" s="99"/>
      <c r="R118" s="99"/>
      <c r="S118" s="99"/>
      <c r="T118" s="99"/>
      <c r="U118" s="99"/>
      <c r="V118" s="99"/>
      <c r="W118" s="99"/>
      <c r="X118" s="99"/>
      <c r="Y118" s="99"/>
      <c r="Z118" s="99"/>
    </row>
    <row r="119" spans="1:26" ht="15.75" customHeight="1" x14ac:dyDescent="0.25">
      <c r="A119" s="99"/>
      <c r="B119" s="99"/>
      <c r="C119" s="99"/>
      <c r="D119" s="99"/>
      <c r="E119" s="99"/>
      <c r="F119" s="99"/>
      <c r="G119" s="99"/>
      <c r="H119" s="99"/>
      <c r="I119" s="99"/>
      <c r="J119" s="99"/>
      <c r="K119" s="99"/>
      <c r="L119" s="99"/>
      <c r="M119" s="99"/>
      <c r="N119" s="99"/>
      <c r="O119" s="99"/>
      <c r="P119" s="99"/>
      <c r="Q119" s="99"/>
      <c r="R119" s="99"/>
      <c r="S119" s="99"/>
      <c r="T119" s="99"/>
      <c r="U119" s="99"/>
      <c r="V119" s="99"/>
      <c r="W119" s="99"/>
      <c r="X119" s="99"/>
      <c r="Y119" s="99"/>
      <c r="Z119" s="99"/>
    </row>
    <row r="120" spans="1:26" ht="15.75" customHeight="1" x14ac:dyDescent="0.25">
      <c r="A120" s="99"/>
      <c r="B120" s="99"/>
      <c r="C120" s="99"/>
      <c r="D120" s="99"/>
      <c r="E120" s="99"/>
      <c r="F120" s="99"/>
      <c r="G120" s="99"/>
      <c r="H120" s="99"/>
      <c r="I120" s="99"/>
      <c r="J120" s="99"/>
      <c r="K120" s="99"/>
      <c r="L120" s="99"/>
      <c r="M120" s="99"/>
      <c r="N120" s="99"/>
      <c r="O120" s="99"/>
      <c r="P120" s="99"/>
      <c r="Q120" s="99"/>
      <c r="R120" s="99"/>
      <c r="S120" s="99"/>
      <c r="T120" s="99"/>
      <c r="U120" s="99"/>
      <c r="V120" s="99"/>
      <c r="W120" s="99"/>
      <c r="X120" s="99"/>
      <c r="Y120" s="99"/>
      <c r="Z120" s="99"/>
    </row>
    <row r="121" spans="1:26" ht="15.75" customHeight="1" x14ac:dyDescent="0.25">
      <c r="A121" s="99"/>
      <c r="B121" s="99"/>
      <c r="C121" s="99"/>
      <c r="D121" s="99"/>
      <c r="E121" s="99"/>
      <c r="F121" s="99"/>
      <c r="G121" s="99"/>
      <c r="H121" s="99"/>
      <c r="I121" s="99"/>
      <c r="J121" s="99"/>
      <c r="K121" s="99"/>
      <c r="L121" s="99"/>
      <c r="M121" s="99"/>
      <c r="N121" s="99"/>
      <c r="O121" s="99"/>
      <c r="P121" s="99"/>
      <c r="Q121" s="99"/>
      <c r="R121" s="99"/>
      <c r="S121" s="99"/>
      <c r="T121" s="99"/>
      <c r="U121" s="99"/>
      <c r="V121" s="99"/>
      <c r="W121" s="99"/>
      <c r="X121" s="99"/>
      <c r="Y121" s="99"/>
      <c r="Z121" s="99"/>
    </row>
    <row r="122" spans="1:26" ht="15.75" customHeight="1" x14ac:dyDescent="0.25">
      <c r="A122" s="99"/>
      <c r="B122" s="99"/>
      <c r="C122" s="99"/>
      <c r="D122" s="99"/>
      <c r="E122" s="99"/>
      <c r="F122" s="99"/>
      <c r="G122" s="99"/>
      <c r="H122" s="99"/>
      <c r="I122" s="99"/>
      <c r="J122" s="99"/>
      <c r="K122" s="99"/>
      <c r="L122" s="99"/>
      <c r="M122" s="99"/>
      <c r="N122" s="99"/>
      <c r="O122" s="99"/>
      <c r="P122" s="99"/>
      <c r="Q122" s="99"/>
      <c r="R122" s="99"/>
      <c r="S122" s="99"/>
      <c r="T122" s="99"/>
      <c r="U122" s="99"/>
      <c r="V122" s="99"/>
      <c r="W122" s="99"/>
      <c r="X122" s="99"/>
      <c r="Y122" s="99"/>
      <c r="Z122" s="99"/>
    </row>
    <row r="123" spans="1:26" ht="15.75" customHeight="1" x14ac:dyDescent="0.25">
      <c r="A123" s="99"/>
      <c r="B123" s="99"/>
      <c r="C123" s="99"/>
      <c r="D123" s="99"/>
      <c r="E123" s="99"/>
      <c r="F123" s="99"/>
      <c r="G123" s="99"/>
      <c r="H123" s="99"/>
      <c r="I123" s="99"/>
      <c r="J123" s="99"/>
      <c r="K123" s="99"/>
      <c r="L123" s="99"/>
      <c r="M123" s="99"/>
      <c r="N123" s="99"/>
      <c r="O123" s="99"/>
      <c r="P123" s="99"/>
      <c r="Q123" s="99"/>
      <c r="R123" s="99"/>
      <c r="S123" s="99"/>
      <c r="T123" s="99"/>
      <c r="U123" s="99"/>
      <c r="V123" s="99"/>
      <c r="W123" s="99"/>
      <c r="X123" s="99"/>
      <c r="Y123" s="99"/>
      <c r="Z123" s="99"/>
    </row>
    <row r="124" spans="1:26" ht="15.75" customHeight="1" x14ac:dyDescent="0.25">
      <c r="A124" s="99"/>
      <c r="B124" s="99"/>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row>
    <row r="125" spans="1:26" ht="15.75" customHeight="1" x14ac:dyDescent="0.25">
      <c r="A125" s="99"/>
      <c r="B125" s="99"/>
      <c r="C125" s="99"/>
      <c r="D125" s="99"/>
      <c r="E125" s="99"/>
      <c r="F125" s="99"/>
      <c r="G125" s="99"/>
      <c r="H125" s="99"/>
      <c r="I125" s="99"/>
      <c r="J125" s="99"/>
      <c r="K125" s="99"/>
      <c r="L125" s="99"/>
      <c r="M125" s="99"/>
      <c r="N125" s="99"/>
      <c r="O125" s="99"/>
      <c r="P125" s="99"/>
      <c r="Q125" s="99"/>
      <c r="R125" s="99"/>
      <c r="S125" s="99"/>
      <c r="T125" s="99"/>
      <c r="U125" s="99"/>
      <c r="V125" s="99"/>
      <c r="W125" s="99"/>
      <c r="X125" s="99"/>
      <c r="Y125" s="99"/>
      <c r="Z125" s="99"/>
    </row>
    <row r="126" spans="1:26" ht="15.75" customHeight="1" x14ac:dyDescent="0.25">
      <c r="A126" s="99"/>
      <c r="B126" s="99"/>
      <c r="C126" s="99"/>
      <c r="D126" s="99"/>
      <c r="E126" s="99"/>
      <c r="F126" s="99"/>
      <c r="G126" s="99"/>
      <c r="H126" s="99"/>
      <c r="I126" s="99"/>
      <c r="J126" s="99"/>
      <c r="K126" s="99"/>
      <c r="L126" s="99"/>
      <c r="M126" s="99"/>
      <c r="N126" s="99"/>
      <c r="O126" s="99"/>
      <c r="P126" s="99"/>
      <c r="Q126" s="99"/>
      <c r="R126" s="99"/>
      <c r="S126" s="99"/>
      <c r="T126" s="99"/>
      <c r="U126" s="99"/>
      <c r="V126" s="99"/>
      <c r="W126" s="99"/>
      <c r="X126" s="99"/>
      <c r="Y126" s="99"/>
      <c r="Z126" s="99"/>
    </row>
    <row r="127" spans="1:26" ht="15.75" customHeight="1" x14ac:dyDescent="0.25">
      <c r="A127" s="99"/>
      <c r="B127" s="99"/>
      <c r="C127" s="99"/>
      <c r="D127" s="99"/>
      <c r="E127" s="99"/>
      <c r="F127" s="99"/>
      <c r="G127" s="99"/>
      <c r="H127" s="99"/>
      <c r="I127" s="99"/>
      <c r="J127" s="99"/>
      <c r="K127" s="99"/>
      <c r="L127" s="99"/>
      <c r="M127" s="99"/>
      <c r="N127" s="99"/>
      <c r="O127" s="99"/>
      <c r="P127" s="99"/>
      <c r="Q127" s="99"/>
      <c r="R127" s="99"/>
      <c r="S127" s="99"/>
      <c r="T127" s="99"/>
      <c r="U127" s="99"/>
      <c r="V127" s="99"/>
      <c r="W127" s="99"/>
      <c r="X127" s="99"/>
      <c r="Y127" s="99"/>
      <c r="Z127" s="99"/>
    </row>
    <row r="128" spans="1:26" ht="15.75" customHeight="1" x14ac:dyDescent="0.25">
      <c r="A128" s="99"/>
      <c r="B128" s="99"/>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row>
    <row r="129" spans="1:26" ht="15.75" customHeight="1" x14ac:dyDescent="0.25">
      <c r="A129" s="99"/>
      <c r="B129" s="99"/>
      <c r="C129" s="99"/>
      <c r="D129" s="99"/>
      <c r="E129" s="99"/>
      <c r="F129" s="99"/>
      <c r="G129" s="99"/>
      <c r="H129" s="99"/>
      <c r="I129" s="99"/>
      <c r="J129" s="99"/>
      <c r="K129" s="99"/>
      <c r="L129" s="99"/>
      <c r="M129" s="99"/>
      <c r="N129" s="99"/>
      <c r="O129" s="99"/>
      <c r="P129" s="99"/>
      <c r="Q129" s="99"/>
      <c r="R129" s="99"/>
      <c r="S129" s="99"/>
      <c r="T129" s="99"/>
      <c r="U129" s="99"/>
      <c r="V129" s="99"/>
      <c r="W129" s="99"/>
      <c r="X129" s="99"/>
      <c r="Y129" s="99"/>
      <c r="Z129" s="99"/>
    </row>
    <row r="130" spans="1:26" ht="15.75" customHeight="1" x14ac:dyDescent="0.25">
      <c r="A130" s="99"/>
      <c r="B130" s="99"/>
      <c r="C130" s="99"/>
      <c r="D130" s="99"/>
      <c r="E130" s="99"/>
      <c r="F130" s="99"/>
      <c r="G130" s="99"/>
      <c r="H130" s="99"/>
      <c r="I130" s="99"/>
      <c r="J130" s="99"/>
      <c r="K130" s="99"/>
      <c r="L130" s="99"/>
      <c r="M130" s="99"/>
      <c r="N130" s="99"/>
      <c r="O130" s="99"/>
      <c r="P130" s="99"/>
      <c r="Q130" s="99"/>
      <c r="R130" s="99"/>
      <c r="S130" s="99"/>
      <c r="T130" s="99"/>
      <c r="U130" s="99"/>
      <c r="V130" s="99"/>
      <c r="W130" s="99"/>
      <c r="X130" s="99"/>
      <c r="Y130" s="99"/>
      <c r="Z130" s="99"/>
    </row>
    <row r="131" spans="1:26" ht="15.75" customHeight="1" x14ac:dyDescent="0.25">
      <c r="A131" s="99"/>
      <c r="B131" s="99"/>
      <c r="C131" s="99"/>
      <c r="D131" s="99"/>
      <c r="E131" s="99"/>
      <c r="F131" s="99"/>
      <c r="G131" s="99"/>
      <c r="H131" s="99"/>
      <c r="I131" s="99"/>
      <c r="J131" s="99"/>
      <c r="K131" s="99"/>
      <c r="L131" s="99"/>
      <c r="M131" s="99"/>
      <c r="N131" s="99"/>
      <c r="O131" s="99"/>
      <c r="P131" s="99"/>
      <c r="Q131" s="99"/>
      <c r="R131" s="99"/>
      <c r="S131" s="99"/>
      <c r="T131" s="99"/>
      <c r="U131" s="99"/>
      <c r="V131" s="99"/>
      <c r="W131" s="99"/>
      <c r="X131" s="99"/>
      <c r="Y131" s="99"/>
      <c r="Z131" s="99"/>
    </row>
    <row r="132" spans="1:26" ht="15.75" customHeight="1" x14ac:dyDescent="0.25">
      <c r="A132" s="99"/>
      <c r="B132" s="99"/>
      <c r="C132" s="99"/>
      <c r="D132" s="99"/>
      <c r="E132" s="99"/>
      <c r="F132" s="99"/>
      <c r="G132" s="99"/>
      <c r="H132" s="99"/>
      <c r="I132" s="99"/>
      <c r="J132" s="99"/>
      <c r="K132" s="99"/>
      <c r="L132" s="99"/>
      <c r="M132" s="99"/>
      <c r="N132" s="99"/>
      <c r="O132" s="99"/>
      <c r="P132" s="99"/>
      <c r="Q132" s="99"/>
      <c r="R132" s="99"/>
      <c r="S132" s="99"/>
      <c r="T132" s="99"/>
      <c r="U132" s="99"/>
      <c r="V132" s="99"/>
      <c r="W132" s="99"/>
      <c r="X132" s="99"/>
      <c r="Y132" s="99"/>
      <c r="Z132" s="99"/>
    </row>
    <row r="133" spans="1:26" ht="15.75" customHeight="1" x14ac:dyDescent="0.25">
      <c r="A133" s="99"/>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row>
    <row r="134" spans="1:26" ht="15.75" customHeight="1" x14ac:dyDescent="0.25">
      <c r="A134" s="99"/>
      <c r="B134" s="99"/>
      <c r="C134" s="99"/>
      <c r="D134" s="99"/>
      <c r="E134" s="99"/>
      <c r="F134" s="99"/>
      <c r="G134" s="99"/>
      <c r="H134" s="99"/>
      <c r="I134" s="99"/>
      <c r="J134" s="99"/>
      <c r="K134" s="99"/>
      <c r="L134" s="99"/>
      <c r="M134" s="99"/>
      <c r="N134" s="99"/>
      <c r="O134" s="99"/>
      <c r="P134" s="99"/>
      <c r="Q134" s="99"/>
      <c r="R134" s="99"/>
      <c r="S134" s="99"/>
      <c r="T134" s="99"/>
      <c r="U134" s="99"/>
      <c r="V134" s="99"/>
      <c r="W134" s="99"/>
      <c r="X134" s="99"/>
      <c r="Y134" s="99"/>
      <c r="Z134" s="99"/>
    </row>
    <row r="135" spans="1:26" ht="15.75" customHeight="1" x14ac:dyDescent="0.25">
      <c r="A135" s="99"/>
      <c r="B135" s="99"/>
      <c r="C135" s="99"/>
      <c r="D135" s="99"/>
      <c r="E135" s="99"/>
      <c r="F135" s="99"/>
      <c r="G135" s="99"/>
      <c r="H135" s="99"/>
      <c r="I135" s="99"/>
      <c r="J135" s="99"/>
      <c r="K135" s="99"/>
      <c r="L135" s="99"/>
      <c r="M135" s="99"/>
      <c r="N135" s="99"/>
      <c r="O135" s="99"/>
      <c r="P135" s="99"/>
      <c r="Q135" s="99"/>
      <c r="R135" s="99"/>
      <c r="S135" s="99"/>
      <c r="T135" s="99"/>
      <c r="U135" s="99"/>
      <c r="V135" s="99"/>
      <c r="W135" s="99"/>
      <c r="X135" s="99"/>
      <c r="Y135" s="99"/>
      <c r="Z135" s="99"/>
    </row>
    <row r="136" spans="1:26" ht="15.75" customHeight="1" x14ac:dyDescent="0.25">
      <c r="A136" s="99"/>
      <c r="B136" s="99"/>
      <c r="C136" s="99"/>
      <c r="D136" s="99"/>
      <c r="E136" s="99"/>
      <c r="F136" s="99"/>
      <c r="G136" s="99"/>
      <c r="H136" s="99"/>
      <c r="I136" s="99"/>
      <c r="J136" s="99"/>
      <c r="K136" s="99"/>
      <c r="L136" s="99"/>
      <c r="M136" s="99"/>
      <c r="N136" s="99"/>
      <c r="O136" s="99"/>
      <c r="P136" s="99"/>
      <c r="Q136" s="99"/>
      <c r="R136" s="99"/>
      <c r="S136" s="99"/>
      <c r="T136" s="99"/>
      <c r="U136" s="99"/>
      <c r="V136" s="99"/>
      <c r="W136" s="99"/>
      <c r="X136" s="99"/>
      <c r="Y136" s="99"/>
      <c r="Z136" s="99"/>
    </row>
    <row r="137" spans="1:26" ht="15.75" customHeight="1" x14ac:dyDescent="0.25">
      <c r="A137" s="99"/>
      <c r="B137" s="99"/>
      <c r="C137" s="99"/>
      <c r="D137" s="99"/>
      <c r="E137" s="99"/>
      <c r="F137" s="99"/>
      <c r="G137" s="99"/>
      <c r="H137" s="99"/>
      <c r="I137" s="99"/>
      <c r="J137" s="99"/>
      <c r="K137" s="99"/>
      <c r="L137" s="99"/>
      <c r="M137" s="99"/>
      <c r="N137" s="99"/>
      <c r="O137" s="99"/>
      <c r="P137" s="99"/>
      <c r="Q137" s="99"/>
      <c r="R137" s="99"/>
      <c r="S137" s="99"/>
      <c r="T137" s="99"/>
      <c r="U137" s="99"/>
      <c r="V137" s="99"/>
      <c r="W137" s="99"/>
      <c r="X137" s="99"/>
      <c r="Y137" s="99"/>
      <c r="Z137" s="99"/>
    </row>
    <row r="138" spans="1:26" ht="15.75" customHeight="1" x14ac:dyDescent="0.25">
      <c r="A138" s="99"/>
      <c r="B138" s="99"/>
      <c r="C138" s="99"/>
      <c r="D138" s="99"/>
      <c r="E138" s="99"/>
      <c r="F138" s="99"/>
      <c r="G138" s="99"/>
      <c r="H138" s="99"/>
      <c r="I138" s="99"/>
      <c r="J138" s="99"/>
      <c r="K138" s="99"/>
      <c r="L138" s="99"/>
      <c r="M138" s="99"/>
      <c r="N138" s="99"/>
      <c r="O138" s="99"/>
      <c r="P138" s="99"/>
      <c r="Q138" s="99"/>
      <c r="R138" s="99"/>
      <c r="S138" s="99"/>
      <c r="T138" s="99"/>
      <c r="U138" s="99"/>
      <c r="V138" s="99"/>
      <c r="W138" s="99"/>
      <c r="X138" s="99"/>
      <c r="Y138" s="99"/>
      <c r="Z138" s="99"/>
    </row>
    <row r="139" spans="1:26" ht="15.75" customHeight="1" x14ac:dyDescent="0.25">
      <c r="A139" s="99"/>
      <c r="B139" s="99"/>
      <c r="C139" s="99"/>
      <c r="D139" s="99"/>
      <c r="E139" s="99"/>
      <c r="F139" s="99"/>
      <c r="G139" s="99"/>
      <c r="H139" s="99"/>
      <c r="I139" s="99"/>
      <c r="J139" s="99"/>
      <c r="K139" s="99"/>
      <c r="L139" s="99"/>
      <c r="M139" s="99"/>
      <c r="N139" s="99"/>
      <c r="O139" s="99"/>
      <c r="P139" s="99"/>
      <c r="Q139" s="99"/>
      <c r="R139" s="99"/>
      <c r="S139" s="99"/>
      <c r="T139" s="99"/>
      <c r="U139" s="99"/>
      <c r="V139" s="99"/>
      <c r="W139" s="99"/>
      <c r="X139" s="99"/>
      <c r="Y139" s="99"/>
      <c r="Z139" s="99"/>
    </row>
    <row r="140" spans="1:26" ht="15.75" customHeight="1" x14ac:dyDescent="0.25">
      <c r="A140" s="99"/>
      <c r="B140" s="99"/>
      <c r="C140" s="99"/>
      <c r="D140" s="99"/>
      <c r="E140" s="99"/>
      <c r="F140" s="99"/>
      <c r="G140" s="99"/>
      <c r="H140" s="99"/>
      <c r="I140" s="99"/>
      <c r="J140" s="99"/>
      <c r="K140" s="99"/>
      <c r="L140" s="99"/>
      <c r="M140" s="99"/>
      <c r="N140" s="99"/>
      <c r="O140" s="99"/>
      <c r="P140" s="99"/>
      <c r="Q140" s="99"/>
      <c r="R140" s="99"/>
      <c r="S140" s="99"/>
      <c r="T140" s="99"/>
      <c r="U140" s="99"/>
      <c r="V140" s="99"/>
      <c r="W140" s="99"/>
      <c r="X140" s="99"/>
      <c r="Y140" s="99"/>
      <c r="Z140" s="99"/>
    </row>
    <row r="141" spans="1:26" ht="15.75" customHeight="1" x14ac:dyDescent="0.25">
      <c r="A141" s="99"/>
      <c r="B141" s="99"/>
      <c r="C141" s="99"/>
      <c r="D141" s="99"/>
      <c r="E141" s="99"/>
      <c r="F141" s="99"/>
      <c r="G141" s="99"/>
      <c r="H141" s="99"/>
      <c r="I141" s="99"/>
      <c r="J141" s="99"/>
      <c r="K141" s="99"/>
      <c r="L141" s="99"/>
      <c r="M141" s="99"/>
      <c r="N141" s="99"/>
      <c r="O141" s="99"/>
      <c r="P141" s="99"/>
      <c r="Q141" s="99"/>
      <c r="R141" s="99"/>
      <c r="S141" s="99"/>
      <c r="T141" s="99"/>
      <c r="U141" s="99"/>
      <c r="V141" s="99"/>
      <c r="W141" s="99"/>
      <c r="X141" s="99"/>
      <c r="Y141" s="99"/>
      <c r="Z141" s="99"/>
    </row>
    <row r="142" spans="1:26" ht="15.75" customHeight="1" x14ac:dyDescent="0.25">
      <c r="A142" s="99"/>
      <c r="B142" s="99"/>
      <c r="C142" s="99"/>
      <c r="D142" s="99"/>
      <c r="E142" s="99"/>
      <c r="F142" s="99"/>
      <c r="G142" s="99"/>
      <c r="H142" s="99"/>
      <c r="I142" s="99"/>
      <c r="J142" s="99"/>
      <c r="K142" s="99"/>
      <c r="L142" s="99"/>
      <c r="M142" s="99"/>
      <c r="N142" s="99"/>
      <c r="O142" s="99"/>
      <c r="P142" s="99"/>
      <c r="Q142" s="99"/>
      <c r="R142" s="99"/>
      <c r="S142" s="99"/>
      <c r="T142" s="99"/>
      <c r="U142" s="99"/>
      <c r="V142" s="99"/>
      <c r="W142" s="99"/>
      <c r="X142" s="99"/>
      <c r="Y142" s="99"/>
      <c r="Z142" s="99"/>
    </row>
    <row r="143" spans="1:26" ht="15.75" customHeight="1" x14ac:dyDescent="0.25">
      <c r="A143" s="99"/>
      <c r="B143" s="99"/>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Z143" s="99"/>
    </row>
    <row r="144" spans="1:26" ht="15.75" customHeight="1" x14ac:dyDescent="0.25">
      <c r="A144" s="99"/>
      <c r="B144" s="99"/>
      <c r="C144" s="99"/>
      <c r="D144" s="99"/>
      <c r="E144" s="99"/>
      <c r="F144" s="99"/>
      <c r="G144" s="99"/>
      <c r="H144" s="99"/>
      <c r="I144" s="99"/>
      <c r="J144" s="99"/>
      <c r="K144" s="99"/>
      <c r="L144" s="99"/>
      <c r="M144" s="99"/>
      <c r="N144" s="99"/>
      <c r="O144" s="99"/>
      <c r="P144" s="99"/>
      <c r="Q144" s="99"/>
      <c r="R144" s="99"/>
      <c r="S144" s="99"/>
      <c r="T144" s="99"/>
      <c r="U144" s="99"/>
      <c r="V144" s="99"/>
      <c r="W144" s="99"/>
      <c r="X144" s="99"/>
      <c r="Y144" s="99"/>
      <c r="Z144" s="99"/>
    </row>
    <row r="145" spans="1:26" ht="15.75" customHeight="1" x14ac:dyDescent="0.25">
      <c r="A145" s="99"/>
      <c r="B145" s="99"/>
      <c r="C145" s="99"/>
      <c r="D145" s="99"/>
      <c r="E145" s="99"/>
      <c r="F145" s="99"/>
      <c r="G145" s="99"/>
      <c r="H145" s="99"/>
      <c r="I145" s="99"/>
      <c r="J145" s="99"/>
      <c r="K145" s="99"/>
      <c r="L145" s="99"/>
      <c r="M145" s="99"/>
      <c r="N145" s="99"/>
      <c r="O145" s="99"/>
      <c r="P145" s="99"/>
      <c r="Q145" s="99"/>
      <c r="R145" s="99"/>
      <c r="S145" s="99"/>
      <c r="T145" s="99"/>
      <c r="U145" s="99"/>
      <c r="V145" s="99"/>
      <c r="W145" s="99"/>
      <c r="X145" s="99"/>
      <c r="Y145" s="99"/>
      <c r="Z145" s="99"/>
    </row>
    <row r="146" spans="1:26" ht="15.75" customHeight="1" x14ac:dyDescent="0.25">
      <c r="A146" s="99"/>
      <c r="B146" s="99"/>
      <c r="C146" s="99"/>
      <c r="D146" s="99"/>
      <c r="E146" s="99"/>
      <c r="F146" s="99"/>
      <c r="G146" s="99"/>
      <c r="H146" s="99"/>
      <c r="I146" s="99"/>
      <c r="J146" s="99"/>
      <c r="K146" s="99"/>
      <c r="L146" s="99"/>
      <c r="M146" s="99"/>
      <c r="N146" s="99"/>
      <c r="O146" s="99"/>
      <c r="P146" s="99"/>
      <c r="Q146" s="99"/>
      <c r="R146" s="99"/>
      <c r="S146" s="99"/>
      <c r="T146" s="99"/>
      <c r="U146" s="99"/>
      <c r="V146" s="99"/>
      <c r="W146" s="99"/>
      <c r="X146" s="99"/>
      <c r="Y146" s="99"/>
      <c r="Z146" s="99"/>
    </row>
    <row r="147" spans="1:26" ht="15.75" customHeight="1" x14ac:dyDescent="0.25">
      <c r="A147" s="99"/>
      <c r="B147" s="99"/>
      <c r="C147" s="99"/>
      <c r="D147" s="99"/>
      <c r="E147" s="99"/>
      <c r="F147" s="99"/>
      <c r="G147" s="99"/>
      <c r="H147" s="99"/>
      <c r="I147" s="99"/>
      <c r="J147" s="99"/>
      <c r="K147" s="99"/>
      <c r="L147" s="99"/>
      <c r="M147" s="99"/>
      <c r="N147" s="99"/>
      <c r="O147" s="99"/>
      <c r="P147" s="99"/>
      <c r="Q147" s="99"/>
      <c r="R147" s="99"/>
      <c r="S147" s="99"/>
      <c r="T147" s="99"/>
      <c r="U147" s="99"/>
      <c r="V147" s="99"/>
      <c r="W147" s="99"/>
      <c r="X147" s="99"/>
      <c r="Y147" s="99"/>
      <c r="Z147" s="99"/>
    </row>
    <row r="148" spans="1:26" ht="15.75" customHeight="1" x14ac:dyDescent="0.25">
      <c r="A148" s="99"/>
      <c r="B148" s="99"/>
      <c r="C148" s="99"/>
      <c r="D148" s="99"/>
      <c r="E148" s="99"/>
      <c r="F148" s="99"/>
      <c r="G148" s="99"/>
      <c r="H148" s="99"/>
      <c r="I148" s="99"/>
      <c r="J148" s="99"/>
      <c r="K148" s="99"/>
      <c r="L148" s="99"/>
      <c r="M148" s="99"/>
      <c r="N148" s="99"/>
      <c r="O148" s="99"/>
      <c r="P148" s="99"/>
      <c r="Q148" s="99"/>
      <c r="R148" s="99"/>
      <c r="S148" s="99"/>
      <c r="T148" s="99"/>
      <c r="U148" s="99"/>
      <c r="V148" s="99"/>
      <c r="W148" s="99"/>
      <c r="X148" s="99"/>
      <c r="Y148" s="99"/>
      <c r="Z148" s="99"/>
    </row>
    <row r="149" spans="1:26" ht="15.75" customHeight="1" x14ac:dyDescent="0.25">
      <c r="A149" s="99"/>
      <c r="B149" s="99"/>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Z149" s="99"/>
    </row>
    <row r="150" spans="1:26" ht="15.75" customHeight="1" x14ac:dyDescent="0.25">
      <c r="A150" s="99"/>
      <c r="B150" s="99"/>
      <c r="C150" s="99"/>
      <c r="D150" s="99"/>
      <c r="E150" s="99"/>
      <c r="F150" s="99"/>
      <c r="G150" s="99"/>
      <c r="H150" s="99"/>
      <c r="I150" s="99"/>
      <c r="J150" s="99"/>
      <c r="K150" s="99"/>
      <c r="L150" s="99"/>
      <c r="M150" s="99"/>
      <c r="N150" s="99"/>
      <c r="O150" s="99"/>
      <c r="P150" s="99"/>
      <c r="Q150" s="99"/>
      <c r="R150" s="99"/>
      <c r="S150" s="99"/>
      <c r="T150" s="99"/>
      <c r="U150" s="99"/>
      <c r="V150" s="99"/>
      <c r="W150" s="99"/>
      <c r="X150" s="99"/>
      <c r="Y150" s="99"/>
      <c r="Z150" s="99"/>
    </row>
    <row r="151" spans="1:26" ht="15.75" customHeight="1" x14ac:dyDescent="0.25">
      <c r="A151" s="99"/>
      <c r="B151" s="99"/>
      <c r="C151" s="99"/>
      <c r="D151" s="99"/>
      <c r="E151" s="99"/>
      <c r="F151" s="99"/>
      <c r="G151" s="99"/>
      <c r="H151" s="99"/>
      <c r="I151" s="99"/>
      <c r="J151" s="99"/>
      <c r="K151" s="99"/>
      <c r="L151" s="99"/>
      <c r="M151" s="99"/>
      <c r="N151" s="99"/>
      <c r="O151" s="99"/>
      <c r="P151" s="99"/>
      <c r="Q151" s="99"/>
      <c r="R151" s="99"/>
      <c r="S151" s="99"/>
      <c r="T151" s="99"/>
      <c r="U151" s="99"/>
      <c r="V151" s="99"/>
      <c r="W151" s="99"/>
      <c r="X151" s="99"/>
      <c r="Y151" s="99"/>
      <c r="Z151" s="99"/>
    </row>
    <row r="152" spans="1:26" ht="15.75" customHeight="1" x14ac:dyDescent="0.25">
      <c r="A152" s="99"/>
      <c r="B152" s="99"/>
      <c r="C152" s="99"/>
      <c r="D152" s="99"/>
      <c r="E152" s="99"/>
      <c r="F152" s="99"/>
      <c r="G152" s="99"/>
      <c r="H152" s="99"/>
      <c r="I152" s="99"/>
      <c r="J152" s="99"/>
      <c r="K152" s="99"/>
      <c r="L152" s="99"/>
      <c r="M152" s="99"/>
      <c r="N152" s="99"/>
      <c r="O152" s="99"/>
      <c r="P152" s="99"/>
      <c r="Q152" s="99"/>
      <c r="R152" s="99"/>
      <c r="S152" s="99"/>
      <c r="T152" s="99"/>
      <c r="U152" s="99"/>
      <c r="V152" s="99"/>
      <c r="W152" s="99"/>
      <c r="X152" s="99"/>
      <c r="Y152" s="99"/>
      <c r="Z152" s="99"/>
    </row>
    <row r="153" spans="1:26" ht="15.75" customHeight="1" x14ac:dyDescent="0.25">
      <c r="A153" s="99"/>
      <c r="B153" s="99"/>
      <c r="C153" s="99"/>
      <c r="D153" s="99"/>
      <c r="E153" s="99"/>
      <c r="F153" s="99"/>
      <c r="G153" s="99"/>
      <c r="H153" s="99"/>
      <c r="I153" s="99"/>
      <c r="J153" s="99"/>
      <c r="K153" s="99"/>
      <c r="L153" s="99"/>
      <c r="M153" s="99"/>
      <c r="N153" s="99"/>
      <c r="O153" s="99"/>
      <c r="P153" s="99"/>
      <c r="Q153" s="99"/>
      <c r="R153" s="99"/>
      <c r="S153" s="99"/>
      <c r="T153" s="99"/>
      <c r="U153" s="99"/>
      <c r="V153" s="99"/>
      <c r="W153" s="99"/>
      <c r="X153" s="99"/>
      <c r="Y153" s="99"/>
      <c r="Z153" s="99"/>
    </row>
    <row r="154" spans="1:26" ht="15.75" customHeight="1" x14ac:dyDescent="0.25">
      <c r="A154" s="99"/>
      <c r="B154" s="99"/>
      <c r="C154" s="99"/>
      <c r="D154" s="99"/>
      <c r="E154" s="99"/>
      <c r="F154" s="99"/>
      <c r="G154" s="99"/>
      <c r="H154" s="99"/>
      <c r="I154" s="99"/>
      <c r="J154" s="99"/>
      <c r="K154" s="99"/>
      <c r="L154" s="99"/>
      <c r="M154" s="99"/>
      <c r="N154" s="99"/>
      <c r="O154" s="99"/>
      <c r="P154" s="99"/>
      <c r="Q154" s="99"/>
      <c r="R154" s="99"/>
      <c r="S154" s="99"/>
      <c r="T154" s="99"/>
      <c r="U154" s="99"/>
      <c r="V154" s="99"/>
      <c r="W154" s="99"/>
      <c r="X154" s="99"/>
      <c r="Y154" s="99"/>
      <c r="Z154" s="99"/>
    </row>
    <row r="155" spans="1:26" ht="15.75" customHeight="1" x14ac:dyDescent="0.25">
      <c r="A155" s="99"/>
      <c r="B155" s="99"/>
      <c r="C155" s="99"/>
      <c r="D155" s="99"/>
      <c r="E155" s="99"/>
      <c r="F155" s="99"/>
      <c r="G155" s="99"/>
      <c r="H155" s="99"/>
      <c r="I155" s="99"/>
      <c r="J155" s="99"/>
      <c r="K155" s="99"/>
      <c r="L155" s="99"/>
      <c r="M155" s="99"/>
      <c r="N155" s="99"/>
      <c r="O155" s="99"/>
      <c r="P155" s="99"/>
      <c r="Q155" s="99"/>
      <c r="R155" s="99"/>
      <c r="S155" s="99"/>
      <c r="T155" s="99"/>
      <c r="U155" s="99"/>
      <c r="V155" s="99"/>
      <c r="W155" s="99"/>
      <c r="X155" s="99"/>
      <c r="Y155" s="99"/>
      <c r="Z155" s="99"/>
    </row>
    <row r="156" spans="1:26" ht="15.75" customHeight="1" x14ac:dyDescent="0.25">
      <c r="A156" s="99"/>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row>
    <row r="157" spans="1:26" ht="15.75" customHeight="1" x14ac:dyDescent="0.25">
      <c r="A157" s="99"/>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row>
    <row r="158" spans="1:26" ht="15.75" customHeight="1" x14ac:dyDescent="0.25">
      <c r="A158" s="99"/>
      <c r="B158" s="99"/>
      <c r="C158" s="99"/>
      <c r="D158" s="99"/>
      <c r="E158" s="99"/>
      <c r="F158" s="99"/>
      <c r="G158" s="99"/>
      <c r="H158" s="99"/>
      <c r="I158" s="99"/>
      <c r="J158" s="99"/>
      <c r="K158" s="99"/>
      <c r="L158" s="99"/>
      <c r="M158" s="99"/>
      <c r="N158" s="99"/>
      <c r="O158" s="99"/>
      <c r="P158" s="99"/>
      <c r="Q158" s="99"/>
      <c r="R158" s="99"/>
      <c r="S158" s="99"/>
      <c r="T158" s="99"/>
      <c r="U158" s="99"/>
      <c r="V158" s="99"/>
      <c r="W158" s="99"/>
      <c r="X158" s="99"/>
      <c r="Y158" s="99"/>
      <c r="Z158" s="99"/>
    </row>
    <row r="159" spans="1:26" ht="15.75" customHeight="1" x14ac:dyDescent="0.25">
      <c r="A159" s="99"/>
      <c r="B159" s="99"/>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row>
    <row r="160" spans="1:26" ht="15.75" customHeight="1" x14ac:dyDescent="0.25">
      <c r="A160" s="99"/>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row>
    <row r="161" spans="1:26" ht="15.75" customHeight="1" x14ac:dyDescent="0.25">
      <c r="A161" s="99"/>
      <c r="B161" s="99"/>
      <c r="C161" s="99"/>
      <c r="D161" s="99"/>
      <c r="E161" s="99"/>
      <c r="F161" s="99"/>
      <c r="G161" s="99"/>
      <c r="H161" s="99"/>
      <c r="I161" s="99"/>
      <c r="J161" s="99"/>
      <c r="K161" s="99"/>
      <c r="L161" s="99"/>
      <c r="M161" s="99"/>
      <c r="N161" s="99"/>
      <c r="O161" s="99"/>
      <c r="P161" s="99"/>
      <c r="Q161" s="99"/>
      <c r="R161" s="99"/>
      <c r="S161" s="99"/>
      <c r="T161" s="99"/>
      <c r="U161" s="99"/>
      <c r="V161" s="99"/>
      <c r="W161" s="99"/>
      <c r="X161" s="99"/>
      <c r="Y161" s="99"/>
      <c r="Z161" s="99"/>
    </row>
    <row r="162" spans="1:26" ht="15.75" customHeight="1" x14ac:dyDescent="0.25">
      <c r="A162" s="99"/>
      <c r="B162" s="99"/>
      <c r="C162" s="99"/>
      <c r="D162" s="99"/>
      <c r="E162" s="99"/>
      <c r="F162" s="99"/>
      <c r="G162" s="99"/>
      <c r="H162" s="99"/>
      <c r="I162" s="99"/>
      <c r="J162" s="99"/>
      <c r="K162" s="99"/>
      <c r="L162" s="99"/>
      <c r="M162" s="99"/>
      <c r="N162" s="99"/>
      <c r="O162" s="99"/>
      <c r="P162" s="99"/>
      <c r="Q162" s="99"/>
      <c r="R162" s="99"/>
      <c r="S162" s="99"/>
      <c r="T162" s="99"/>
      <c r="U162" s="99"/>
      <c r="V162" s="99"/>
      <c r="W162" s="99"/>
      <c r="X162" s="99"/>
      <c r="Y162" s="99"/>
      <c r="Z162" s="99"/>
    </row>
    <row r="163" spans="1:26" ht="15.75" customHeight="1" x14ac:dyDescent="0.25">
      <c r="A163" s="99"/>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row>
    <row r="164" spans="1:26" ht="15.75" customHeight="1" x14ac:dyDescent="0.25">
      <c r="A164" s="99"/>
      <c r="B164" s="99"/>
      <c r="C164" s="99"/>
      <c r="D164" s="99"/>
      <c r="E164" s="99"/>
      <c r="F164" s="99"/>
      <c r="G164" s="99"/>
      <c r="H164" s="99"/>
      <c r="I164" s="99"/>
      <c r="J164" s="99"/>
      <c r="K164" s="99"/>
      <c r="L164" s="99"/>
      <c r="M164" s="99"/>
      <c r="N164" s="99"/>
      <c r="O164" s="99"/>
      <c r="P164" s="99"/>
      <c r="Q164" s="99"/>
      <c r="R164" s="99"/>
      <c r="S164" s="99"/>
      <c r="T164" s="99"/>
      <c r="U164" s="99"/>
      <c r="V164" s="99"/>
      <c r="W164" s="99"/>
      <c r="X164" s="99"/>
      <c r="Y164" s="99"/>
      <c r="Z164" s="99"/>
    </row>
    <row r="165" spans="1:26" ht="15.75" customHeight="1" x14ac:dyDescent="0.25">
      <c r="A165" s="99"/>
      <c r="B165" s="99"/>
      <c r="C165" s="99"/>
      <c r="D165" s="99"/>
      <c r="E165" s="99"/>
      <c r="F165" s="99"/>
      <c r="G165" s="99"/>
      <c r="H165" s="99"/>
      <c r="I165" s="99"/>
      <c r="J165" s="99"/>
      <c r="K165" s="99"/>
      <c r="L165" s="99"/>
      <c r="M165" s="99"/>
      <c r="N165" s="99"/>
      <c r="O165" s="99"/>
      <c r="P165" s="99"/>
      <c r="Q165" s="99"/>
      <c r="R165" s="99"/>
      <c r="S165" s="99"/>
      <c r="T165" s="99"/>
      <c r="U165" s="99"/>
      <c r="V165" s="99"/>
      <c r="W165" s="99"/>
      <c r="X165" s="99"/>
      <c r="Y165" s="99"/>
      <c r="Z165" s="99"/>
    </row>
    <row r="166" spans="1:26" ht="15.75" customHeight="1" x14ac:dyDescent="0.25">
      <c r="A166" s="99"/>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row>
    <row r="167" spans="1:26" ht="15.75" customHeight="1" x14ac:dyDescent="0.25">
      <c r="A167" s="99"/>
      <c r="B167" s="99"/>
      <c r="C167" s="99"/>
      <c r="D167" s="99"/>
      <c r="E167" s="99"/>
      <c r="F167" s="99"/>
      <c r="G167" s="99"/>
      <c r="H167" s="99"/>
      <c r="I167" s="99"/>
      <c r="J167" s="99"/>
      <c r="K167" s="99"/>
      <c r="L167" s="99"/>
      <c r="M167" s="99"/>
      <c r="N167" s="99"/>
      <c r="O167" s="99"/>
      <c r="P167" s="99"/>
      <c r="Q167" s="99"/>
      <c r="R167" s="99"/>
      <c r="S167" s="99"/>
      <c r="T167" s="99"/>
      <c r="U167" s="99"/>
      <c r="V167" s="99"/>
      <c r="W167" s="99"/>
      <c r="X167" s="99"/>
      <c r="Y167" s="99"/>
      <c r="Z167" s="99"/>
    </row>
    <row r="168" spans="1:26" ht="15.75" customHeight="1" x14ac:dyDescent="0.25">
      <c r="A168" s="99"/>
      <c r="B168" s="99"/>
      <c r="C168" s="99"/>
      <c r="D168" s="99"/>
      <c r="E168" s="99"/>
      <c r="F168" s="99"/>
      <c r="G168" s="99"/>
      <c r="H168" s="99"/>
      <c r="I168" s="99"/>
      <c r="J168" s="99"/>
      <c r="K168" s="99"/>
      <c r="L168" s="99"/>
      <c r="M168" s="99"/>
      <c r="N168" s="99"/>
      <c r="O168" s="99"/>
      <c r="P168" s="99"/>
      <c r="Q168" s="99"/>
      <c r="R168" s="99"/>
      <c r="S168" s="99"/>
      <c r="T168" s="99"/>
      <c r="U168" s="99"/>
      <c r="V168" s="99"/>
      <c r="W168" s="99"/>
      <c r="X168" s="99"/>
      <c r="Y168" s="99"/>
      <c r="Z168" s="99"/>
    </row>
    <row r="169" spans="1:26" ht="15.75" customHeight="1" x14ac:dyDescent="0.25">
      <c r="A169" s="99"/>
      <c r="B169" s="99"/>
      <c r="C169" s="99"/>
      <c r="D169" s="99"/>
      <c r="E169" s="99"/>
      <c r="F169" s="99"/>
      <c r="G169" s="99"/>
      <c r="H169" s="99"/>
      <c r="I169" s="99"/>
      <c r="J169" s="99"/>
      <c r="K169" s="99"/>
      <c r="L169" s="99"/>
      <c r="M169" s="99"/>
      <c r="N169" s="99"/>
      <c r="O169" s="99"/>
      <c r="P169" s="99"/>
      <c r="Q169" s="99"/>
      <c r="R169" s="99"/>
      <c r="S169" s="99"/>
      <c r="T169" s="99"/>
      <c r="U169" s="99"/>
      <c r="V169" s="99"/>
      <c r="W169" s="99"/>
      <c r="X169" s="99"/>
      <c r="Y169" s="99"/>
      <c r="Z169" s="99"/>
    </row>
    <row r="170" spans="1:26" ht="15.75" customHeight="1" x14ac:dyDescent="0.25">
      <c r="A170" s="99"/>
      <c r="B170" s="99"/>
      <c r="C170" s="99"/>
      <c r="D170" s="99"/>
      <c r="E170" s="99"/>
      <c r="F170" s="99"/>
      <c r="G170" s="99"/>
      <c r="H170" s="99"/>
      <c r="I170" s="99"/>
      <c r="J170" s="99"/>
      <c r="K170" s="99"/>
      <c r="L170" s="99"/>
      <c r="M170" s="99"/>
      <c r="N170" s="99"/>
      <c r="O170" s="99"/>
      <c r="P170" s="99"/>
      <c r="Q170" s="99"/>
      <c r="R170" s="99"/>
      <c r="S170" s="99"/>
      <c r="T170" s="99"/>
      <c r="U170" s="99"/>
      <c r="V170" s="99"/>
      <c r="W170" s="99"/>
      <c r="X170" s="99"/>
      <c r="Y170" s="99"/>
      <c r="Z170" s="99"/>
    </row>
    <row r="171" spans="1:26" ht="15.75" customHeight="1" x14ac:dyDescent="0.25">
      <c r="A171" s="99"/>
      <c r="B171" s="99"/>
      <c r="C171" s="99"/>
      <c r="D171" s="99"/>
      <c r="E171" s="99"/>
      <c r="F171" s="99"/>
      <c r="G171" s="99"/>
      <c r="H171" s="99"/>
      <c r="I171" s="99"/>
      <c r="J171" s="99"/>
      <c r="K171" s="99"/>
      <c r="L171" s="99"/>
      <c r="M171" s="99"/>
      <c r="N171" s="99"/>
      <c r="O171" s="99"/>
      <c r="P171" s="99"/>
      <c r="Q171" s="99"/>
      <c r="R171" s="99"/>
      <c r="S171" s="99"/>
      <c r="T171" s="99"/>
      <c r="U171" s="99"/>
      <c r="V171" s="99"/>
      <c r="W171" s="99"/>
      <c r="X171" s="99"/>
      <c r="Y171" s="99"/>
      <c r="Z171" s="99"/>
    </row>
    <row r="172" spans="1:26" ht="15.75" customHeight="1" x14ac:dyDescent="0.25">
      <c r="A172" s="99"/>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row>
    <row r="173" spans="1:26" ht="15.75" customHeight="1" x14ac:dyDescent="0.25">
      <c r="A173" s="99"/>
      <c r="B173" s="99"/>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Z173" s="99"/>
    </row>
    <row r="174" spans="1:26" ht="15.75" customHeight="1" x14ac:dyDescent="0.25">
      <c r="A174" s="99"/>
      <c r="B174" s="99"/>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row>
    <row r="175" spans="1:26" ht="15.75" customHeight="1" x14ac:dyDescent="0.25">
      <c r="A175" s="99"/>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row>
    <row r="176" spans="1:26" ht="15.75" customHeight="1" x14ac:dyDescent="0.25">
      <c r="A176" s="99"/>
      <c r="B176" s="99"/>
      <c r="C176" s="99"/>
      <c r="D176" s="99"/>
      <c r="E176" s="99"/>
      <c r="F176" s="99"/>
      <c r="G176" s="99"/>
      <c r="H176" s="99"/>
      <c r="I176" s="99"/>
      <c r="J176" s="99"/>
      <c r="K176" s="99"/>
      <c r="L176" s="99"/>
      <c r="M176" s="99"/>
      <c r="N176" s="99"/>
      <c r="O176" s="99"/>
      <c r="P176" s="99"/>
      <c r="Q176" s="99"/>
      <c r="R176" s="99"/>
      <c r="S176" s="99"/>
      <c r="T176" s="99"/>
      <c r="U176" s="99"/>
      <c r="V176" s="99"/>
      <c r="W176" s="99"/>
      <c r="X176" s="99"/>
      <c r="Y176" s="99"/>
      <c r="Z176" s="99"/>
    </row>
    <row r="177" spans="1:26" ht="15.75" customHeight="1" x14ac:dyDescent="0.25">
      <c r="A177" s="99"/>
      <c r="B177" s="99"/>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row>
    <row r="178" spans="1:26" ht="15.75" customHeight="1" x14ac:dyDescent="0.25">
      <c r="A178" s="99"/>
      <c r="B178" s="99"/>
      <c r="C178" s="99"/>
      <c r="D178" s="99"/>
      <c r="E178" s="99"/>
      <c r="F178" s="99"/>
      <c r="G178" s="99"/>
      <c r="H178" s="99"/>
      <c r="I178" s="99"/>
      <c r="J178" s="99"/>
      <c r="K178" s="99"/>
      <c r="L178" s="99"/>
      <c r="M178" s="99"/>
      <c r="N178" s="99"/>
      <c r="O178" s="99"/>
      <c r="P178" s="99"/>
      <c r="Q178" s="99"/>
      <c r="R178" s="99"/>
      <c r="S178" s="99"/>
      <c r="T178" s="99"/>
      <c r="U178" s="99"/>
      <c r="V178" s="99"/>
      <c r="W178" s="99"/>
      <c r="X178" s="99"/>
      <c r="Y178" s="99"/>
      <c r="Z178" s="99"/>
    </row>
    <row r="179" spans="1:26" ht="15.75" customHeight="1" x14ac:dyDescent="0.25">
      <c r="A179" s="99"/>
      <c r="B179" s="99"/>
      <c r="C179" s="99"/>
      <c r="D179" s="99"/>
      <c r="E179" s="99"/>
      <c r="F179" s="99"/>
      <c r="G179" s="99"/>
      <c r="H179" s="99"/>
      <c r="I179" s="99"/>
      <c r="J179" s="99"/>
      <c r="K179" s="99"/>
      <c r="L179" s="99"/>
      <c r="M179" s="99"/>
      <c r="N179" s="99"/>
      <c r="O179" s="99"/>
      <c r="P179" s="99"/>
      <c r="Q179" s="99"/>
      <c r="R179" s="99"/>
      <c r="S179" s="99"/>
      <c r="T179" s="99"/>
      <c r="U179" s="99"/>
      <c r="V179" s="99"/>
      <c r="W179" s="99"/>
      <c r="X179" s="99"/>
      <c r="Y179" s="99"/>
      <c r="Z179" s="99"/>
    </row>
    <row r="180" spans="1:26" ht="15.75" customHeight="1" x14ac:dyDescent="0.25">
      <c r="A180" s="99"/>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row>
    <row r="181" spans="1:26" ht="15.75" customHeight="1" x14ac:dyDescent="0.25">
      <c r="A181" s="99"/>
      <c r="B181" s="99"/>
      <c r="C181" s="99"/>
      <c r="D181" s="99"/>
      <c r="E181" s="99"/>
      <c r="F181" s="99"/>
      <c r="G181" s="99"/>
      <c r="H181" s="99"/>
      <c r="I181" s="99"/>
      <c r="J181" s="99"/>
      <c r="K181" s="99"/>
      <c r="L181" s="99"/>
      <c r="M181" s="99"/>
      <c r="N181" s="99"/>
      <c r="O181" s="99"/>
      <c r="P181" s="99"/>
      <c r="Q181" s="99"/>
      <c r="R181" s="99"/>
      <c r="S181" s="99"/>
      <c r="T181" s="99"/>
      <c r="U181" s="99"/>
      <c r="V181" s="99"/>
      <c r="W181" s="99"/>
      <c r="X181" s="99"/>
      <c r="Y181" s="99"/>
      <c r="Z181" s="99"/>
    </row>
    <row r="182" spans="1:26" ht="15.75" customHeight="1" x14ac:dyDescent="0.25">
      <c r="A182" s="99"/>
      <c r="B182" s="99"/>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row>
    <row r="183" spans="1:26" ht="15.75" customHeight="1" x14ac:dyDescent="0.25">
      <c r="A183" s="99"/>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row>
    <row r="184" spans="1:26" ht="15.75" customHeight="1" x14ac:dyDescent="0.25">
      <c r="A184" s="99"/>
      <c r="B184" s="99"/>
      <c r="C184" s="99"/>
      <c r="D184" s="99"/>
      <c r="E184" s="99"/>
      <c r="F184" s="99"/>
      <c r="G184" s="99"/>
      <c r="H184" s="99"/>
      <c r="I184" s="99"/>
      <c r="J184" s="99"/>
      <c r="K184" s="99"/>
      <c r="L184" s="99"/>
      <c r="M184" s="99"/>
      <c r="N184" s="99"/>
      <c r="O184" s="99"/>
      <c r="P184" s="99"/>
      <c r="Q184" s="99"/>
      <c r="R184" s="99"/>
      <c r="S184" s="99"/>
      <c r="T184" s="99"/>
      <c r="U184" s="99"/>
      <c r="V184" s="99"/>
      <c r="W184" s="99"/>
      <c r="X184" s="99"/>
      <c r="Y184" s="99"/>
      <c r="Z184" s="99"/>
    </row>
    <row r="185" spans="1:26" ht="15.75" customHeight="1" x14ac:dyDescent="0.25">
      <c r="A185" s="99"/>
      <c r="B185" s="99"/>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row>
    <row r="186" spans="1:26" ht="15.75" customHeight="1" x14ac:dyDescent="0.25">
      <c r="A186" s="99"/>
      <c r="B186" s="99"/>
      <c r="C186" s="99"/>
      <c r="D186" s="99"/>
      <c r="E186" s="99"/>
      <c r="F186" s="99"/>
      <c r="G186" s="99"/>
      <c r="H186" s="99"/>
      <c r="I186" s="99"/>
      <c r="J186" s="99"/>
      <c r="K186" s="99"/>
      <c r="L186" s="99"/>
      <c r="M186" s="99"/>
      <c r="N186" s="99"/>
      <c r="O186" s="99"/>
      <c r="P186" s="99"/>
      <c r="Q186" s="99"/>
      <c r="R186" s="99"/>
      <c r="S186" s="99"/>
      <c r="T186" s="99"/>
      <c r="U186" s="99"/>
      <c r="V186" s="99"/>
      <c r="W186" s="99"/>
      <c r="X186" s="99"/>
      <c r="Y186" s="99"/>
      <c r="Z186" s="99"/>
    </row>
    <row r="187" spans="1:26" ht="15.75" customHeight="1" x14ac:dyDescent="0.25">
      <c r="A187" s="99"/>
      <c r="B187" s="99"/>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row>
    <row r="188" spans="1:26" ht="15.75" customHeight="1" x14ac:dyDescent="0.25">
      <c r="A188" s="99"/>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row>
    <row r="189" spans="1:26" ht="15.75" customHeight="1" x14ac:dyDescent="0.25">
      <c r="A189" s="99"/>
      <c r="B189" s="99"/>
      <c r="C189" s="99"/>
      <c r="D189" s="99"/>
      <c r="E189" s="99"/>
      <c r="F189" s="99"/>
      <c r="G189" s="99"/>
      <c r="H189" s="99"/>
      <c r="I189" s="99"/>
      <c r="J189" s="99"/>
      <c r="K189" s="99"/>
      <c r="L189" s="99"/>
      <c r="M189" s="99"/>
      <c r="N189" s="99"/>
      <c r="O189" s="99"/>
      <c r="P189" s="99"/>
      <c r="Q189" s="99"/>
      <c r="R189" s="99"/>
      <c r="S189" s="99"/>
      <c r="T189" s="99"/>
      <c r="U189" s="99"/>
      <c r="V189" s="99"/>
      <c r="W189" s="99"/>
      <c r="X189" s="99"/>
      <c r="Y189" s="99"/>
      <c r="Z189" s="99"/>
    </row>
    <row r="190" spans="1:26" ht="15.75" customHeight="1" x14ac:dyDescent="0.25">
      <c r="A190" s="99"/>
      <c r="B190" s="99"/>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row>
    <row r="191" spans="1:26" ht="15.75" customHeight="1" x14ac:dyDescent="0.25">
      <c r="A191" s="99"/>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row>
    <row r="192" spans="1:26" ht="15.75" customHeight="1" x14ac:dyDescent="0.25">
      <c r="A192" s="99"/>
      <c r="B192" s="99"/>
      <c r="C192" s="99"/>
      <c r="D192" s="99"/>
      <c r="E192" s="99"/>
      <c r="F192" s="99"/>
      <c r="G192" s="99"/>
      <c r="H192" s="99"/>
      <c r="I192" s="99"/>
      <c r="J192" s="99"/>
      <c r="K192" s="99"/>
      <c r="L192" s="99"/>
      <c r="M192" s="99"/>
      <c r="N192" s="99"/>
      <c r="O192" s="99"/>
      <c r="P192" s="99"/>
      <c r="Q192" s="99"/>
      <c r="R192" s="99"/>
      <c r="S192" s="99"/>
      <c r="T192" s="99"/>
      <c r="U192" s="99"/>
      <c r="V192" s="99"/>
      <c r="W192" s="99"/>
      <c r="X192" s="99"/>
      <c r="Y192" s="99"/>
      <c r="Z192" s="99"/>
    </row>
    <row r="193" spans="1:26" ht="15.75" customHeight="1" x14ac:dyDescent="0.25">
      <c r="A193" s="99"/>
      <c r="B193" s="99"/>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row>
    <row r="194" spans="1:26" ht="15.75" customHeight="1" x14ac:dyDescent="0.25">
      <c r="A194" s="99"/>
      <c r="B194" s="99"/>
      <c r="C194" s="99"/>
      <c r="D194" s="99"/>
      <c r="E194" s="99"/>
      <c r="F194" s="99"/>
      <c r="G194" s="99"/>
      <c r="H194" s="99"/>
      <c r="I194" s="99"/>
      <c r="J194" s="99"/>
      <c r="K194" s="99"/>
      <c r="L194" s="99"/>
      <c r="M194" s="99"/>
      <c r="N194" s="99"/>
      <c r="O194" s="99"/>
      <c r="P194" s="99"/>
      <c r="Q194" s="99"/>
      <c r="R194" s="99"/>
      <c r="S194" s="99"/>
      <c r="T194" s="99"/>
      <c r="U194" s="99"/>
      <c r="V194" s="99"/>
      <c r="W194" s="99"/>
      <c r="X194" s="99"/>
      <c r="Y194" s="99"/>
      <c r="Z194" s="99"/>
    </row>
    <row r="195" spans="1:26" ht="15.75" customHeight="1" x14ac:dyDescent="0.25">
      <c r="A195" s="99"/>
      <c r="B195" s="99"/>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row>
    <row r="196" spans="1:26" ht="15.75" customHeight="1" x14ac:dyDescent="0.25">
      <c r="A196" s="99"/>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row>
    <row r="197" spans="1:26" ht="15.75" customHeight="1" x14ac:dyDescent="0.25">
      <c r="A197" s="99"/>
      <c r="B197" s="99"/>
      <c r="C197" s="99"/>
      <c r="D197" s="99"/>
      <c r="E197" s="99"/>
      <c r="F197" s="99"/>
      <c r="G197" s="99"/>
      <c r="H197" s="99"/>
      <c r="I197" s="99"/>
      <c r="J197" s="99"/>
      <c r="K197" s="99"/>
      <c r="L197" s="99"/>
      <c r="M197" s="99"/>
      <c r="N197" s="99"/>
      <c r="O197" s="99"/>
      <c r="P197" s="99"/>
      <c r="Q197" s="99"/>
      <c r="R197" s="99"/>
      <c r="S197" s="99"/>
      <c r="T197" s="99"/>
      <c r="U197" s="99"/>
      <c r="V197" s="99"/>
      <c r="W197" s="99"/>
      <c r="X197" s="99"/>
      <c r="Y197" s="99"/>
      <c r="Z197" s="99"/>
    </row>
    <row r="198" spans="1:26" ht="15.75" customHeight="1" x14ac:dyDescent="0.25">
      <c r="A198" s="99"/>
      <c r="B198" s="99"/>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row>
    <row r="199" spans="1:26" ht="15.75" customHeight="1" x14ac:dyDescent="0.25">
      <c r="A199" s="99"/>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row>
    <row r="200" spans="1:26" ht="15.75" customHeight="1" x14ac:dyDescent="0.25">
      <c r="A200" s="99"/>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row>
    <row r="201" spans="1:26" ht="15.75" customHeight="1" x14ac:dyDescent="0.25">
      <c r="A201" s="99"/>
      <c r="B201" s="99"/>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row>
    <row r="202" spans="1:26" ht="15.75" customHeight="1" x14ac:dyDescent="0.25">
      <c r="A202" s="99"/>
      <c r="B202" s="99"/>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row>
    <row r="203" spans="1:26" ht="15.75" customHeight="1" x14ac:dyDescent="0.25">
      <c r="A203" s="99"/>
      <c r="B203" s="99"/>
      <c r="C203" s="99"/>
      <c r="D203" s="99"/>
      <c r="E203" s="99"/>
      <c r="F203" s="99"/>
      <c r="G203" s="99"/>
      <c r="H203" s="99"/>
      <c r="I203" s="99"/>
      <c r="J203" s="99"/>
      <c r="K203" s="99"/>
      <c r="L203" s="99"/>
      <c r="M203" s="99"/>
      <c r="N203" s="99"/>
      <c r="O203" s="99"/>
      <c r="P203" s="99"/>
      <c r="Q203" s="99"/>
      <c r="R203" s="99"/>
      <c r="S203" s="99"/>
      <c r="T203" s="99"/>
      <c r="U203" s="99"/>
      <c r="V203" s="99"/>
      <c r="W203" s="99"/>
      <c r="X203" s="99"/>
      <c r="Y203" s="99"/>
      <c r="Z203" s="99"/>
    </row>
    <row r="204" spans="1:26" ht="15.75" customHeight="1" x14ac:dyDescent="0.25">
      <c r="A204" s="99"/>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row>
    <row r="205" spans="1:26" ht="15.75" customHeight="1" x14ac:dyDescent="0.25">
      <c r="A205" s="99"/>
      <c r="B205" s="99"/>
      <c r="C205" s="99"/>
      <c r="D205" s="99"/>
      <c r="E205" s="99"/>
      <c r="F205" s="99"/>
      <c r="G205" s="99"/>
      <c r="H205" s="99"/>
      <c r="I205" s="99"/>
      <c r="J205" s="99"/>
      <c r="K205" s="99"/>
      <c r="L205" s="99"/>
      <c r="M205" s="99"/>
      <c r="N205" s="99"/>
      <c r="O205" s="99"/>
      <c r="P205" s="99"/>
      <c r="Q205" s="99"/>
      <c r="R205" s="99"/>
      <c r="S205" s="99"/>
      <c r="T205" s="99"/>
      <c r="U205" s="99"/>
      <c r="V205" s="99"/>
      <c r="W205" s="99"/>
      <c r="X205" s="99"/>
      <c r="Y205" s="99"/>
      <c r="Z205" s="99"/>
    </row>
    <row r="206" spans="1:26" ht="15.75" customHeight="1" x14ac:dyDescent="0.25">
      <c r="A206" s="99"/>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row>
    <row r="207" spans="1:26" ht="15.75" customHeight="1" x14ac:dyDescent="0.25">
      <c r="A207" s="99"/>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row>
    <row r="208" spans="1:26" ht="15.75" customHeight="1" x14ac:dyDescent="0.25">
      <c r="A208" s="99"/>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row>
    <row r="209" spans="1:26" ht="15.75" customHeight="1" x14ac:dyDescent="0.25">
      <c r="A209" s="99"/>
      <c r="B209" s="99"/>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Z209" s="99"/>
    </row>
    <row r="210" spans="1:26" ht="15.75" customHeight="1" x14ac:dyDescent="0.25">
      <c r="A210" s="99"/>
      <c r="B210" s="99"/>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row>
    <row r="211" spans="1:26" ht="15.75" customHeight="1" x14ac:dyDescent="0.25">
      <c r="A211" s="99"/>
      <c r="B211" s="99"/>
      <c r="C211" s="99"/>
      <c r="D211" s="99"/>
      <c r="E211" s="99"/>
      <c r="F211" s="99"/>
      <c r="G211" s="99"/>
      <c r="H211" s="99"/>
      <c r="I211" s="99"/>
      <c r="J211" s="99"/>
      <c r="K211" s="99"/>
      <c r="L211" s="99"/>
      <c r="M211" s="99"/>
      <c r="N211" s="99"/>
      <c r="O211" s="99"/>
      <c r="P211" s="99"/>
      <c r="Q211" s="99"/>
      <c r="R211" s="99"/>
      <c r="S211" s="99"/>
      <c r="T211" s="99"/>
      <c r="U211" s="99"/>
      <c r="V211" s="99"/>
      <c r="W211" s="99"/>
      <c r="X211" s="99"/>
      <c r="Y211" s="99"/>
      <c r="Z211" s="99"/>
    </row>
    <row r="212" spans="1:26" ht="15.75" customHeight="1" x14ac:dyDescent="0.25">
      <c r="A212" s="99"/>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row>
    <row r="213" spans="1:26" ht="15.75" customHeight="1" x14ac:dyDescent="0.25">
      <c r="A213" s="99"/>
      <c r="B213" s="99"/>
      <c r="C213" s="99"/>
      <c r="D213" s="99"/>
      <c r="E213" s="99"/>
      <c r="F213" s="99"/>
      <c r="G213" s="99"/>
      <c r="H213" s="99"/>
      <c r="I213" s="99"/>
      <c r="J213" s="99"/>
      <c r="K213" s="99"/>
      <c r="L213" s="99"/>
      <c r="M213" s="99"/>
      <c r="N213" s="99"/>
      <c r="O213" s="99"/>
      <c r="P213" s="99"/>
      <c r="Q213" s="99"/>
      <c r="R213" s="99"/>
      <c r="S213" s="99"/>
      <c r="T213" s="99"/>
      <c r="U213" s="99"/>
      <c r="V213" s="99"/>
      <c r="W213" s="99"/>
      <c r="X213" s="99"/>
      <c r="Y213" s="99"/>
      <c r="Z213" s="99"/>
    </row>
    <row r="214" spans="1:26" ht="15.75" customHeight="1" x14ac:dyDescent="0.25">
      <c r="A214" s="99"/>
      <c r="B214" s="99"/>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row>
    <row r="215" spans="1:26" ht="15.75" customHeight="1" x14ac:dyDescent="0.25">
      <c r="A215" s="99"/>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row>
    <row r="216" spans="1:26" ht="15.75" customHeight="1" x14ac:dyDescent="0.25">
      <c r="A216" s="99"/>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row>
    <row r="217" spans="1:26" ht="15.75" customHeight="1" x14ac:dyDescent="0.25">
      <c r="A217" s="99"/>
      <c r="B217" s="99"/>
      <c r="C217" s="99"/>
      <c r="D217" s="99"/>
      <c r="E217" s="99"/>
      <c r="F217" s="99"/>
      <c r="G217" s="99"/>
      <c r="H217" s="99"/>
      <c r="I217" s="99"/>
      <c r="J217" s="99"/>
      <c r="K217" s="99"/>
      <c r="L217" s="99"/>
      <c r="M217" s="99"/>
      <c r="N217" s="99"/>
      <c r="O217" s="99"/>
      <c r="P217" s="99"/>
      <c r="Q217" s="99"/>
      <c r="R217" s="99"/>
      <c r="S217" s="99"/>
      <c r="T217" s="99"/>
      <c r="U217" s="99"/>
      <c r="V217" s="99"/>
      <c r="W217" s="99"/>
      <c r="X217" s="99"/>
      <c r="Y217" s="99"/>
      <c r="Z217" s="99"/>
    </row>
    <row r="218" spans="1:26" ht="15.75" customHeight="1" x14ac:dyDescent="0.25">
      <c r="A218" s="99"/>
      <c r="B218" s="99"/>
      <c r="C218" s="99"/>
      <c r="D218" s="99"/>
      <c r="E218" s="99"/>
      <c r="F218" s="99"/>
      <c r="G218" s="99"/>
      <c r="H218" s="99"/>
      <c r="I218" s="99"/>
      <c r="J218" s="99"/>
      <c r="K218" s="99"/>
      <c r="L218" s="99"/>
      <c r="M218" s="99"/>
      <c r="N218" s="99"/>
      <c r="O218" s="99"/>
      <c r="P218" s="99"/>
      <c r="Q218" s="99"/>
      <c r="R218" s="99"/>
      <c r="S218" s="99"/>
      <c r="T218" s="99"/>
      <c r="U218" s="99"/>
      <c r="V218" s="99"/>
      <c r="W218" s="99"/>
      <c r="X218" s="99"/>
      <c r="Y218" s="99"/>
      <c r="Z218" s="99"/>
    </row>
    <row r="219" spans="1:26" ht="15.75" customHeight="1" x14ac:dyDescent="0.25">
      <c r="A219" s="99"/>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row>
    <row r="220" spans="1:26" ht="15.75" customHeight="1" x14ac:dyDescent="0.25">
      <c r="A220" s="99"/>
      <c r="B220" s="99"/>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Z220" s="99"/>
    </row>
    <row r="221" spans="1:26" ht="15.75" customHeight="1" x14ac:dyDescent="0.25">
      <c r="A221" s="99"/>
      <c r="B221" s="99"/>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Z221" s="99"/>
    </row>
    <row r="222" spans="1:26" ht="15.75" customHeight="1" x14ac:dyDescent="0.25">
      <c r="A222" s="99"/>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row>
    <row r="223" spans="1:26" ht="15.75" customHeight="1" x14ac:dyDescent="0.25">
      <c r="A223" s="99"/>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row>
    <row r="224" spans="1:26" ht="15.75" customHeight="1" x14ac:dyDescent="0.25">
      <c r="A224" s="99"/>
      <c r="B224" s="99"/>
      <c r="C224" s="99"/>
      <c r="D224" s="99"/>
      <c r="E224" s="99"/>
      <c r="F224" s="99"/>
      <c r="G224" s="99"/>
      <c r="H224" s="99"/>
      <c r="I224" s="99"/>
      <c r="J224" s="99"/>
      <c r="K224" s="99"/>
      <c r="L224" s="99"/>
      <c r="M224" s="99"/>
      <c r="N224" s="99"/>
      <c r="O224" s="99"/>
      <c r="P224" s="99"/>
      <c r="Q224" s="99"/>
      <c r="R224" s="99"/>
      <c r="S224" s="99"/>
      <c r="T224" s="99"/>
      <c r="U224" s="99"/>
      <c r="V224" s="99"/>
      <c r="W224" s="99"/>
      <c r="X224" s="99"/>
      <c r="Y224" s="99"/>
      <c r="Z224" s="99"/>
    </row>
    <row r="225" spans="1:26" ht="15.75" customHeight="1" x14ac:dyDescent="0.25">
      <c r="A225" s="99"/>
      <c r="B225" s="99"/>
      <c r="C225" s="99"/>
      <c r="D225" s="99"/>
      <c r="E225" s="99"/>
      <c r="F225" s="99"/>
      <c r="G225" s="99"/>
      <c r="H225" s="99"/>
      <c r="I225" s="99"/>
      <c r="J225" s="99"/>
      <c r="K225" s="99"/>
      <c r="L225" s="99"/>
      <c r="M225" s="99"/>
      <c r="N225" s="99"/>
      <c r="O225" s="99"/>
      <c r="P225" s="99"/>
      <c r="Q225" s="99"/>
      <c r="R225" s="99"/>
      <c r="S225" s="99"/>
      <c r="T225" s="99"/>
      <c r="U225" s="99"/>
      <c r="V225" s="99"/>
      <c r="W225" s="99"/>
      <c r="X225" s="99"/>
      <c r="Y225" s="99"/>
      <c r="Z225" s="99"/>
    </row>
    <row r="226" spans="1:26" ht="15.75" customHeight="1" x14ac:dyDescent="0.25">
      <c r="A226" s="99"/>
      <c r="B226" s="99"/>
      <c r="C226" s="99"/>
      <c r="D226" s="99"/>
      <c r="E226" s="99"/>
      <c r="F226" s="99"/>
      <c r="G226" s="99"/>
      <c r="H226" s="99"/>
      <c r="I226" s="99"/>
      <c r="J226" s="99"/>
      <c r="K226" s="99"/>
      <c r="L226" s="99"/>
      <c r="M226" s="99"/>
      <c r="N226" s="99"/>
      <c r="O226" s="99"/>
      <c r="P226" s="99"/>
      <c r="Q226" s="99"/>
      <c r="R226" s="99"/>
      <c r="S226" s="99"/>
      <c r="T226" s="99"/>
      <c r="U226" s="99"/>
      <c r="V226" s="99"/>
      <c r="W226" s="99"/>
      <c r="X226" s="99"/>
      <c r="Y226" s="99"/>
      <c r="Z226" s="99"/>
    </row>
    <row r="227" spans="1:26" ht="15.75" customHeight="1" x14ac:dyDescent="0.25">
      <c r="A227" s="99"/>
      <c r="B227" s="99"/>
      <c r="C227" s="99"/>
      <c r="D227" s="99"/>
      <c r="E227" s="99"/>
      <c r="F227" s="99"/>
      <c r="G227" s="99"/>
      <c r="H227" s="99"/>
      <c r="I227" s="99"/>
      <c r="J227" s="99"/>
      <c r="K227" s="99"/>
      <c r="L227" s="99"/>
      <c r="M227" s="99"/>
      <c r="N227" s="99"/>
      <c r="O227" s="99"/>
      <c r="P227" s="99"/>
      <c r="Q227" s="99"/>
      <c r="R227" s="99"/>
      <c r="S227" s="99"/>
      <c r="T227" s="99"/>
      <c r="U227" s="99"/>
      <c r="V227" s="99"/>
      <c r="W227" s="99"/>
      <c r="X227" s="99"/>
      <c r="Y227" s="99"/>
      <c r="Z227" s="99"/>
    </row>
    <row r="228" spans="1:26" ht="15.75" customHeight="1" x14ac:dyDescent="0.25">
      <c r="A228" s="99"/>
      <c r="B228" s="99"/>
      <c r="C228" s="99"/>
      <c r="D228" s="99"/>
      <c r="E228" s="99"/>
      <c r="F228" s="99"/>
      <c r="G228" s="99"/>
      <c r="H228" s="99"/>
      <c r="I228" s="99"/>
      <c r="J228" s="99"/>
      <c r="K228" s="99"/>
      <c r="L228" s="99"/>
      <c r="M228" s="99"/>
      <c r="N228" s="99"/>
      <c r="O228" s="99"/>
      <c r="P228" s="99"/>
      <c r="Q228" s="99"/>
      <c r="R228" s="99"/>
      <c r="S228" s="99"/>
      <c r="T228" s="99"/>
      <c r="U228" s="99"/>
      <c r="V228" s="99"/>
      <c r="W228" s="99"/>
      <c r="X228" s="99"/>
      <c r="Y228" s="99"/>
      <c r="Z228" s="99"/>
    </row>
    <row r="229" spans="1:26" ht="15.75" customHeight="1" x14ac:dyDescent="0.25">
      <c r="A229" s="99"/>
      <c r="B229" s="99"/>
      <c r="C229" s="99"/>
      <c r="D229" s="99"/>
      <c r="E229" s="99"/>
      <c r="F229" s="99"/>
      <c r="G229" s="99"/>
      <c r="H229" s="99"/>
      <c r="I229" s="99"/>
      <c r="J229" s="99"/>
      <c r="K229" s="99"/>
      <c r="L229" s="99"/>
      <c r="M229" s="99"/>
      <c r="N229" s="99"/>
      <c r="O229" s="99"/>
      <c r="P229" s="99"/>
      <c r="Q229" s="99"/>
      <c r="R229" s="99"/>
      <c r="S229" s="99"/>
      <c r="T229" s="99"/>
      <c r="U229" s="99"/>
      <c r="V229" s="99"/>
      <c r="W229" s="99"/>
      <c r="X229" s="99"/>
      <c r="Y229" s="99"/>
      <c r="Z229" s="99"/>
    </row>
    <row r="230" spans="1:26" ht="15.75" customHeight="1" x14ac:dyDescent="0.25">
      <c r="A230" s="99"/>
      <c r="B230" s="99"/>
      <c r="C230" s="99"/>
      <c r="D230" s="99"/>
      <c r="E230" s="99"/>
      <c r="F230" s="99"/>
      <c r="G230" s="99"/>
      <c r="H230" s="99"/>
      <c r="I230" s="99"/>
      <c r="J230" s="99"/>
      <c r="K230" s="99"/>
      <c r="L230" s="99"/>
      <c r="M230" s="99"/>
      <c r="N230" s="99"/>
      <c r="O230" s="99"/>
      <c r="P230" s="99"/>
      <c r="Q230" s="99"/>
      <c r="R230" s="99"/>
      <c r="S230" s="99"/>
      <c r="T230" s="99"/>
      <c r="U230" s="99"/>
      <c r="V230" s="99"/>
      <c r="W230" s="99"/>
      <c r="X230" s="99"/>
      <c r="Y230" s="99"/>
      <c r="Z230" s="99"/>
    </row>
    <row r="231" spans="1:26" ht="15.75" customHeight="1" x14ac:dyDescent="0.25">
      <c r="A231" s="99"/>
      <c r="B231" s="99"/>
      <c r="C231" s="99"/>
      <c r="D231" s="99"/>
      <c r="E231" s="99"/>
      <c r="F231" s="99"/>
      <c r="G231" s="99"/>
      <c r="H231" s="99"/>
      <c r="I231" s="99"/>
      <c r="J231" s="99"/>
      <c r="K231" s="99"/>
      <c r="L231" s="99"/>
      <c r="M231" s="99"/>
      <c r="N231" s="99"/>
      <c r="O231" s="99"/>
      <c r="P231" s="99"/>
      <c r="Q231" s="99"/>
      <c r="R231" s="99"/>
      <c r="S231" s="99"/>
      <c r="T231" s="99"/>
      <c r="U231" s="99"/>
      <c r="V231" s="99"/>
      <c r="W231" s="99"/>
      <c r="X231" s="99"/>
      <c r="Y231" s="99"/>
      <c r="Z231" s="99"/>
    </row>
    <row r="232" spans="1:26" ht="15.75" customHeight="1" x14ac:dyDescent="0.25">
      <c r="A232" s="99"/>
      <c r="B232" s="99"/>
      <c r="C232" s="99"/>
      <c r="D232" s="99"/>
      <c r="E232" s="99"/>
      <c r="F232" s="99"/>
      <c r="G232" s="99"/>
      <c r="H232" s="99"/>
      <c r="I232" s="99"/>
      <c r="J232" s="99"/>
      <c r="K232" s="99"/>
      <c r="L232" s="99"/>
      <c r="M232" s="99"/>
      <c r="N232" s="99"/>
      <c r="O232" s="99"/>
      <c r="P232" s="99"/>
      <c r="Q232" s="99"/>
      <c r="R232" s="99"/>
      <c r="S232" s="99"/>
      <c r="T232" s="99"/>
      <c r="U232" s="99"/>
      <c r="V232" s="99"/>
      <c r="W232" s="99"/>
      <c r="X232" s="99"/>
      <c r="Y232" s="99"/>
      <c r="Z232" s="99"/>
    </row>
    <row r="233" spans="1:26" ht="15.75" customHeight="1" x14ac:dyDescent="0.25">
      <c r="A233" s="99"/>
      <c r="B233" s="99"/>
      <c r="C233" s="99"/>
      <c r="D233" s="99"/>
      <c r="E233" s="99"/>
      <c r="F233" s="99"/>
      <c r="G233" s="99"/>
      <c r="H233" s="99"/>
      <c r="I233" s="99"/>
      <c r="J233" s="99"/>
      <c r="K233" s="99"/>
      <c r="L233" s="99"/>
      <c r="M233" s="99"/>
      <c r="N233" s="99"/>
      <c r="O233" s="99"/>
      <c r="P233" s="99"/>
      <c r="Q233" s="99"/>
      <c r="R233" s="99"/>
      <c r="S233" s="99"/>
      <c r="T233" s="99"/>
      <c r="U233" s="99"/>
      <c r="V233" s="99"/>
      <c r="W233" s="99"/>
      <c r="X233" s="99"/>
      <c r="Y233" s="99"/>
      <c r="Z233" s="99"/>
    </row>
    <row r="234" spans="1:26" ht="15.75" customHeight="1" x14ac:dyDescent="0.25">
      <c r="A234" s="99"/>
      <c r="B234" s="99"/>
      <c r="C234" s="99"/>
      <c r="D234" s="99"/>
      <c r="E234" s="99"/>
      <c r="F234" s="99"/>
      <c r="G234" s="99"/>
      <c r="H234" s="99"/>
      <c r="I234" s="99"/>
      <c r="J234" s="99"/>
      <c r="K234" s="99"/>
      <c r="L234" s="99"/>
      <c r="M234" s="99"/>
      <c r="N234" s="99"/>
      <c r="O234" s="99"/>
      <c r="P234" s="99"/>
      <c r="Q234" s="99"/>
      <c r="R234" s="99"/>
      <c r="S234" s="99"/>
      <c r="T234" s="99"/>
      <c r="U234" s="99"/>
      <c r="V234" s="99"/>
      <c r="W234" s="99"/>
      <c r="X234" s="99"/>
      <c r="Y234" s="99"/>
      <c r="Z234" s="99"/>
    </row>
    <row r="235" spans="1:26" ht="15.75" customHeight="1" x14ac:dyDescent="0.25">
      <c r="A235" s="99"/>
      <c r="B235" s="99"/>
      <c r="C235" s="99"/>
      <c r="D235" s="99"/>
      <c r="E235" s="99"/>
      <c r="F235" s="99"/>
      <c r="G235" s="99"/>
      <c r="H235" s="99"/>
      <c r="I235" s="99"/>
      <c r="J235" s="99"/>
      <c r="K235" s="99"/>
      <c r="L235" s="99"/>
      <c r="M235" s="99"/>
      <c r="N235" s="99"/>
      <c r="O235" s="99"/>
      <c r="P235" s="99"/>
      <c r="Q235" s="99"/>
      <c r="R235" s="99"/>
      <c r="S235" s="99"/>
      <c r="T235" s="99"/>
      <c r="U235" s="99"/>
      <c r="V235" s="99"/>
      <c r="W235" s="99"/>
      <c r="X235" s="99"/>
      <c r="Y235" s="99"/>
      <c r="Z235" s="99"/>
    </row>
    <row r="236" spans="1:26" ht="15.75" customHeight="1" x14ac:dyDescent="0.25">
      <c r="A236" s="99"/>
      <c r="B236" s="99"/>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row>
    <row r="237" spans="1:26" ht="15.75" customHeight="1" x14ac:dyDescent="0.25">
      <c r="A237" s="99"/>
      <c r="B237" s="99"/>
      <c r="C237" s="99"/>
      <c r="D237" s="99"/>
      <c r="E237" s="99"/>
      <c r="F237" s="99"/>
      <c r="G237" s="99"/>
      <c r="H237" s="99"/>
      <c r="I237" s="99"/>
      <c r="J237" s="99"/>
      <c r="K237" s="99"/>
      <c r="L237" s="99"/>
      <c r="M237" s="99"/>
      <c r="N237" s="99"/>
      <c r="O237" s="99"/>
      <c r="P237" s="99"/>
      <c r="Q237" s="99"/>
      <c r="R237" s="99"/>
      <c r="S237" s="99"/>
      <c r="T237" s="99"/>
      <c r="U237" s="99"/>
      <c r="V237" s="99"/>
      <c r="W237" s="99"/>
      <c r="X237" s="99"/>
      <c r="Y237" s="99"/>
      <c r="Z237" s="99"/>
    </row>
    <row r="238" spans="1:26" ht="15.75" customHeight="1" x14ac:dyDescent="0.25">
      <c r="A238" s="99"/>
      <c r="B238" s="99"/>
      <c r="C238" s="99"/>
      <c r="D238" s="99"/>
      <c r="E238" s="99"/>
      <c r="F238" s="99"/>
      <c r="G238" s="99"/>
      <c r="H238" s="99"/>
      <c r="I238" s="99"/>
      <c r="J238" s="99"/>
      <c r="K238" s="99"/>
      <c r="L238" s="99"/>
      <c r="M238" s="99"/>
      <c r="N238" s="99"/>
      <c r="O238" s="99"/>
      <c r="P238" s="99"/>
      <c r="Q238" s="99"/>
      <c r="R238" s="99"/>
      <c r="S238" s="99"/>
      <c r="T238" s="99"/>
      <c r="U238" s="99"/>
      <c r="V238" s="99"/>
      <c r="W238" s="99"/>
      <c r="X238" s="99"/>
      <c r="Y238" s="99"/>
      <c r="Z238" s="99"/>
    </row>
    <row r="239" spans="1:26" ht="15.75" customHeight="1" x14ac:dyDescent="0.25">
      <c r="A239" s="99"/>
      <c r="B239" s="99"/>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Z239" s="99"/>
    </row>
    <row r="240" spans="1:26" ht="15.75" customHeight="1" x14ac:dyDescent="0.25">
      <c r="A240" s="99"/>
      <c r="B240" s="99"/>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Z240" s="99"/>
    </row>
    <row r="241" spans="1:26" ht="15.75" customHeight="1" x14ac:dyDescent="0.25">
      <c r="A241" s="99"/>
      <c r="B241" s="99"/>
      <c r="C241" s="99"/>
      <c r="D241" s="99"/>
      <c r="E241" s="99"/>
      <c r="F241" s="99"/>
      <c r="G241" s="99"/>
      <c r="H241" s="99"/>
      <c r="I241" s="99"/>
      <c r="J241" s="99"/>
      <c r="K241" s="99"/>
      <c r="L241" s="99"/>
      <c r="M241" s="99"/>
      <c r="N241" s="99"/>
      <c r="O241" s="99"/>
      <c r="P241" s="99"/>
      <c r="Q241" s="99"/>
      <c r="R241" s="99"/>
      <c r="S241" s="99"/>
      <c r="T241" s="99"/>
      <c r="U241" s="99"/>
      <c r="V241" s="99"/>
      <c r="W241" s="99"/>
      <c r="X241" s="99"/>
      <c r="Y241" s="99"/>
      <c r="Z241" s="99"/>
    </row>
    <row r="242" spans="1:26" ht="15.75" customHeight="1" x14ac:dyDescent="0.25">
      <c r="A242" s="99"/>
      <c r="B242" s="99"/>
      <c r="C242" s="99"/>
      <c r="D242" s="99"/>
      <c r="E242" s="99"/>
      <c r="F242" s="99"/>
      <c r="G242" s="99"/>
      <c r="H242" s="99"/>
      <c r="I242" s="99"/>
      <c r="J242" s="99"/>
      <c r="K242" s="99"/>
      <c r="L242" s="99"/>
      <c r="M242" s="99"/>
      <c r="N242" s="99"/>
      <c r="O242" s="99"/>
      <c r="P242" s="99"/>
      <c r="Q242" s="99"/>
      <c r="R242" s="99"/>
      <c r="S242" s="99"/>
      <c r="T242" s="99"/>
      <c r="U242" s="99"/>
      <c r="V242" s="99"/>
      <c r="W242" s="99"/>
      <c r="X242" s="99"/>
      <c r="Y242" s="99"/>
      <c r="Z242" s="99"/>
    </row>
    <row r="243" spans="1:26" ht="15.75" customHeight="1" x14ac:dyDescent="0.25">
      <c r="A243" s="99"/>
      <c r="B243" s="99"/>
      <c r="C243" s="99"/>
      <c r="D243" s="99"/>
      <c r="E243" s="99"/>
      <c r="F243" s="99"/>
      <c r="G243" s="99"/>
      <c r="H243" s="99"/>
      <c r="I243" s="99"/>
      <c r="J243" s="99"/>
      <c r="K243" s="99"/>
      <c r="L243" s="99"/>
      <c r="M243" s="99"/>
      <c r="N243" s="99"/>
      <c r="O243" s="99"/>
      <c r="P243" s="99"/>
      <c r="Q243" s="99"/>
      <c r="R243" s="99"/>
      <c r="S243" s="99"/>
      <c r="T243" s="99"/>
      <c r="U243" s="99"/>
      <c r="V243" s="99"/>
      <c r="W243" s="99"/>
      <c r="X243" s="99"/>
      <c r="Y243" s="99"/>
      <c r="Z243" s="99"/>
    </row>
    <row r="244" spans="1:26" ht="15.75" customHeight="1" x14ac:dyDescent="0.25">
      <c r="A244" s="99"/>
      <c r="B244" s="99"/>
      <c r="C244" s="99"/>
      <c r="D244" s="99"/>
      <c r="E244" s="99"/>
      <c r="F244" s="99"/>
      <c r="G244" s="99"/>
      <c r="H244" s="99"/>
      <c r="I244" s="99"/>
      <c r="J244" s="99"/>
      <c r="K244" s="99"/>
      <c r="L244" s="99"/>
      <c r="M244" s="99"/>
      <c r="N244" s="99"/>
      <c r="O244" s="99"/>
      <c r="P244" s="99"/>
      <c r="Q244" s="99"/>
      <c r="R244" s="99"/>
      <c r="S244" s="99"/>
      <c r="T244" s="99"/>
      <c r="U244" s="99"/>
      <c r="V244" s="99"/>
      <c r="W244" s="99"/>
      <c r="X244" s="99"/>
      <c r="Y244" s="99"/>
      <c r="Z244" s="99"/>
    </row>
    <row r="245" spans="1:26" ht="15.75" customHeight="1" x14ac:dyDescent="0.25">
      <c r="A245" s="99"/>
      <c r="B245" s="99"/>
      <c r="C245" s="99"/>
      <c r="D245" s="99"/>
      <c r="E245" s="99"/>
      <c r="F245" s="99"/>
      <c r="G245" s="99"/>
      <c r="H245" s="99"/>
      <c r="I245" s="99"/>
      <c r="J245" s="99"/>
      <c r="K245" s="99"/>
      <c r="L245" s="99"/>
      <c r="M245" s="99"/>
      <c r="N245" s="99"/>
      <c r="O245" s="99"/>
      <c r="P245" s="99"/>
      <c r="Q245" s="99"/>
      <c r="R245" s="99"/>
      <c r="S245" s="99"/>
      <c r="T245" s="99"/>
      <c r="U245" s="99"/>
      <c r="V245" s="99"/>
      <c r="W245" s="99"/>
      <c r="X245" s="99"/>
      <c r="Y245" s="99"/>
      <c r="Z245" s="99"/>
    </row>
    <row r="246" spans="1:26" ht="15.75" customHeight="1" x14ac:dyDescent="0.25">
      <c r="A246" s="99"/>
      <c r="B246" s="99"/>
      <c r="C246" s="99"/>
      <c r="D246" s="99"/>
      <c r="E246" s="99"/>
      <c r="F246" s="99"/>
      <c r="G246" s="99"/>
      <c r="H246" s="99"/>
      <c r="I246" s="99"/>
      <c r="J246" s="99"/>
      <c r="K246" s="99"/>
      <c r="L246" s="99"/>
      <c r="M246" s="99"/>
      <c r="N246" s="99"/>
      <c r="O246" s="99"/>
      <c r="P246" s="99"/>
      <c r="Q246" s="99"/>
      <c r="R246" s="99"/>
      <c r="S246" s="99"/>
      <c r="T246" s="99"/>
      <c r="U246" s="99"/>
      <c r="V246" s="99"/>
      <c r="W246" s="99"/>
      <c r="X246" s="99"/>
      <c r="Y246" s="99"/>
      <c r="Z246" s="99"/>
    </row>
    <row r="247" spans="1:26" ht="15.75" customHeight="1" x14ac:dyDescent="0.25">
      <c r="A247" s="99"/>
      <c r="B247" s="99"/>
      <c r="C247" s="99"/>
      <c r="D247" s="99"/>
      <c r="E247" s="99"/>
      <c r="F247" s="99"/>
      <c r="G247" s="99"/>
      <c r="H247" s="99"/>
      <c r="I247" s="99"/>
      <c r="J247" s="99"/>
      <c r="K247" s="99"/>
      <c r="L247" s="99"/>
      <c r="M247" s="99"/>
      <c r="N247" s="99"/>
      <c r="O247" s="99"/>
      <c r="P247" s="99"/>
      <c r="Q247" s="99"/>
      <c r="R247" s="99"/>
      <c r="S247" s="99"/>
      <c r="T247" s="99"/>
      <c r="U247" s="99"/>
      <c r="V247" s="99"/>
      <c r="W247" s="99"/>
      <c r="X247" s="99"/>
      <c r="Y247" s="99"/>
      <c r="Z247" s="99"/>
    </row>
    <row r="248" spans="1:26" ht="15.75" customHeight="1" x14ac:dyDescent="0.25">
      <c r="A248" s="99"/>
      <c r="B248" s="99"/>
      <c r="C248" s="99"/>
      <c r="D248" s="99"/>
      <c r="E248" s="99"/>
      <c r="F248" s="99"/>
      <c r="G248" s="99"/>
      <c r="H248" s="99"/>
      <c r="I248" s="99"/>
      <c r="J248" s="99"/>
      <c r="K248" s="99"/>
      <c r="L248" s="99"/>
      <c r="M248" s="99"/>
      <c r="N248" s="99"/>
      <c r="O248" s="99"/>
      <c r="P248" s="99"/>
      <c r="Q248" s="99"/>
      <c r="R248" s="99"/>
      <c r="S248" s="99"/>
      <c r="T248" s="99"/>
      <c r="U248" s="99"/>
      <c r="V248" s="99"/>
      <c r="W248" s="99"/>
      <c r="X248" s="99"/>
      <c r="Y248" s="99"/>
      <c r="Z248" s="99"/>
    </row>
    <row r="249" spans="1:26" ht="15.75" customHeight="1" x14ac:dyDescent="0.25">
      <c r="A249" s="99"/>
      <c r="B249" s="99"/>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row>
    <row r="250" spans="1:26" ht="15.75" customHeight="1" x14ac:dyDescent="0.25">
      <c r="A250" s="99"/>
      <c r="B250" s="99"/>
      <c r="C250" s="99"/>
      <c r="D250" s="99"/>
      <c r="E250" s="99"/>
      <c r="F250" s="99"/>
      <c r="G250" s="99"/>
      <c r="H250" s="99"/>
      <c r="I250" s="99"/>
      <c r="J250" s="99"/>
      <c r="K250" s="99"/>
      <c r="L250" s="99"/>
      <c r="M250" s="99"/>
      <c r="N250" s="99"/>
      <c r="O250" s="99"/>
      <c r="P250" s="99"/>
      <c r="Q250" s="99"/>
      <c r="R250" s="99"/>
      <c r="S250" s="99"/>
      <c r="T250" s="99"/>
      <c r="U250" s="99"/>
      <c r="V250" s="99"/>
      <c r="W250" s="99"/>
      <c r="X250" s="99"/>
      <c r="Y250" s="99"/>
      <c r="Z250" s="99"/>
    </row>
    <row r="251" spans="1:26" ht="15.75" customHeight="1" x14ac:dyDescent="0.25">
      <c r="A251" s="99"/>
      <c r="B251" s="99"/>
      <c r="C251" s="99"/>
      <c r="D251" s="99"/>
      <c r="E251" s="99"/>
      <c r="F251" s="99"/>
      <c r="G251" s="99"/>
      <c r="H251" s="99"/>
      <c r="I251" s="99"/>
      <c r="J251" s="99"/>
      <c r="K251" s="99"/>
      <c r="L251" s="99"/>
      <c r="M251" s="99"/>
      <c r="N251" s="99"/>
      <c r="O251" s="99"/>
      <c r="P251" s="99"/>
      <c r="Q251" s="99"/>
      <c r="R251" s="99"/>
      <c r="S251" s="99"/>
      <c r="T251" s="99"/>
      <c r="U251" s="99"/>
      <c r="V251" s="99"/>
      <c r="W251" s="99"/>
      <c r="X251" s="99"/>
      <c r="Y251" s="99"/>
      <c r="Z251" s="99"/>
    </row>
    <row r="252" spans="1:26" ht="15.75" customHeight="1" x14ac:dyDescent="0.25">
      <c r="A252" s="99"/>
      <c r="B252" s="99"/>
      <c r="C252" s="99"/>
      <c r="D252" s="99"/>
      <c r="E252" s="99"/>
      <c r="F252" s="99"/>
      <c r="G252" s="99"/>
      <c r="H252" s="99"/>
      <c r="I252" s="99"/>
      <c r="J252" s="99"/>
      <c r="K252" s="99"/>
      <c r="L252" s="99"/>
      <c r="M252" s="99"/>
      <c r="N252" s="99"/>
      <c r="O252" s="99"/>
      <c r="P252" s="99"/>
      <c r="Q252" s="99"/>
      <c r="R252" s="99"/>
      <c r="S252" s="99"/>
      <c r="T252" s="99"/>
      <c r="U252" s="99"/>
      <c r="V252" s="99"/>
      <c r="W252" s="99"/>
      <c r="X252" s="99"/>
      <c r="Y252" s="99"/>
      <c r="Z252" s="99"/>
    </row>
    <row r="253" spans="1:26" ht="15.75" customHeight="1" x14ac:dyDescent="0.25">
      <c r="A253" s="99"/>
      <c r="B253" s="99"/>
      <c r="C253" s="99"/>
      <c r="D253" s="99"/>
      <c r="E253" s="99"/>
      <c r="F253" s="99"/>
      <c r="G253" s="99"/>
      <c r="H253" s="99"/>
      <c r="I253" s="99"/>
      <c r="J253" s="99"/>
      <c r="K253" s="99"/>
      <c r="L253" s="99"/>
      <c r="M253" s="99"/>
      <c r="N253" s="99"/>
      <c r="O253" s="99"/>
      <c r="P253" s="99"/>
      <c r="Q253" s="99"/>
      <c r="R253" s="99"/>
      <c r="S253" s="99"/>
      <c r="T253" s="99"/>
      <c r="U253" s="99"/>
      <c r="V253" s="99"/>
      <c r="W253" s="99"/>
      <c r="X253" s="99"/>
      <c r="Y253" s="99"/>
      <c r="Z253" s="99"/>
    </row>
    <row r="254" spans="1:26" ht="15.75" customHeight="1" x14ac:dyDescent="0.25">
      <c r="A254" s="99"/>
      <c r="B254" s="99"/>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Z254" s="99"/>
    </row>
    <row r="255" spans="1:26" ht="15.75" customHeight="1" x14ac:dyDescent="0.25">
      <c r="A255" s="99"/>
      <c r="B255" s="99"/>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Z255" s="99"/>
    </row>
    <row r="256" spans="1:26" ht="15.75" customHeight="1" x14ac:dyDescent="0.25">
      <c r="A256" s="99"/>
      <c r="B256" s="99"/>
      <c r="C256" s="99"/>
      <c r="D256" s="99"/>
      <c r="E256" s="99"/>
      <c r="F256" s="99"/>
      <c r="G256" s="99"/>
      <c r="H256" s="99"/>
      <c r="I256" s="99"/>
      <c r="J256" s="99"/>
      <c r="K256" s="99"/>
      <c r="L256" s="99"/>
      <c r="M256" s="99"/>
      <c r="N256" s="99"/>
      <c r="O256" s="99"/>
      <c r="P256" s="99"/>
      <c r="Q256" s="99"/>
      <c r="R256" s="99"/>
      <c r="S256" s="99"/>
      <c r="T256" s="99"/>
      <c r="U256" s="99"/>
      <c r="V256" s="99"/>
      <c r="W256" s="99"/>
      <c r="X256" s="99"/>
      <c r="Y256" s="99"/>
      <c r="Z256" s="99"/>
    </row>
    <row r="257" spans="1:26" ht="15.75" customHeight="1" x14ac:dyDescent="0.25">
      <c r="A257" s="99"/>
      <c r="B257" s="99"/>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row>
    <row r="258" spans="1:26" ht="15.75" customHeight="1" x14ac:dyDescent="0.25">
      <c r="A258" s="99"/>
      <c r="B258" s="99"/>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row>
    <row r="259" spans="1:26" ht="15.75" customHeight="1" x14ac:dyDescent="0.25">
      <c r="A259" s="99"/>
      <c r="B259" s="99"/>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row>
    <row r="260" spans="1:26" ht="15.75" customHeight="1" x14ac:dyDescent="0.25">
      <c r="A260" s="99"/>
      <c r="B260" s="99"/>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row>
    <row r="261" spans="1:26" ht="15.75" customHeight="1" x14ac:dyDescent="0.25">
      <c r="A261" s="99"/>
      <c r="B261" s="99"/>
      <c r="C261" s="99"/>
      <c r="D261" s="99"/>
      <c r="E261" s="99"/>
      <c r="F261" s="99"/>
      <c r="G261" s="99"/>
      <c r="H261" s="99"/>
      <c r="I261" s="99"/>
      <c r="J261" s="99"/>
      <c r="K261" s="99"/>
      <c r="L261" s="99"/>
      <c r="M261" s="99"/>
      <c r="N261" s="99"/>
      <c r="O261" s="99"/>
      <c r="P261" s="99"/>
      <c r="Q261" s="99"/>
      <c r="R261" s="99"/>
      <c r="S261" s="99"/>
      <c r="T261" s="99"/>
      <c r="U261" s="99"/>
      <c r="V261" s="99"/>
      <c r="W261" s="99"/>
      <c r="X261" s="99"/>
      <c r="Y261" s="99"/>
      <c r="Z261" s="99"/>
    </row>
    <row r="262" spans="1:26" ht="15.75" customHeight="1" x14ac:dyDescent="0.25">
      <c r="A262" s="99"/>
      <c r="B262" s="99"/>
      <c r="C262" s="99"/>
      <c r="D262" s="99"/>
      <c r="E262" s="99"/>
      <c r="F262" s="99"/>
      <c r="G262" s="99"/>
      <c r="H262" s="99"/>
      <c r="I262" s="99"/>
      <c r="J262" s="99"/>
      <c r="K262" s="99"/>
      <c r="L262" s="99"/>
      <c r="M262" s="99"/>
      <c r="N262" s="99"/>
      <c r="O262" s="99"/>
      <c r="P262" s="99"/>
      <c r="Q262" s="99"/>
      <c r="R262" s="99"/>
      <c r="S262" s="99"/>
      <c r="T262" s="99"/>
      <c r="U262" s="99"/>
      <c r="V262" s="99"/>
      <c r="W262" s="99"/>
      <c r="X262" s="99"/>
      <c r="Y262" s="99"/>
      <c r="Z262" s="99"/>
    </row>
    <row r="263" spans="1:26" ht="15.75" customHeight="1" x14ac:dyDescent="0.25">
      <c r="A263" s="99"/>
      <c r="B263" s="99"/>
      <c r="C263" s="99"/>
      <c r="D263" s="99"/>
      <c r="E263" s="99"/>
      <c r="F263" s="99"/>
      <c r="G263" s="99"/>
      <c r="H263" s="99"/>
      <c r="I263" s="99"/>
      <c r="J263" s="99"/>
      <c r="K263" s="99"/>
      <c r="L263" s="99"/>
      <c r="M263" s="99"/>
      <c r="N263" s="99"/>
      <c r="O263" s="99"/>
      <c r="P263" s="99"/>
      <c r="Q263" s="99"/>
      <c r="R263" s="99"/>
      <c r="S263" s="99"/>
      <c r="T263" s="99"/>
      <c r="U263" s="99"/>
      <c r="V263" s="99"/>
      <c r="W263" s="99"/>
      <c r="X263" s="99"/>
      <c r="Y263" s="99"/>
      <c r="Z263" s="99"/>
    </row>
    <row r="264" spans="1:26" ht="15.75" customHeight="1" x14ac:dyDescent="0.25">
      <c r="A264" s="99"/>
      <c r="B264" s="99"/>
      <c r="C264" s="99"/>
      <c r="D264" s="99"/>
      <c r="E264" s="99"/>
      <c r="F264" s="99"/>
      <c r="G264" s="99"/>
      <c r="H264" s="99"/>
      <c r="I264" s="99"/>
      <c r="J264" s="99"/>
      <c r="K264" s="99"/>
      <c r="L264" s="99"/>
      <c r="M264" s="99"/>
      <c r="N264" s="99"/>
      <c r="O264" s="99"/>
      <c r="P264" s="99"/>
      <c r="Q264" s="99"/>
      <c r="R264" s="99"/>
      <c r="S264" s="99"/>
      <c r="T264" s="99"/>
      <c r="U264" s="99"/>
      <c r="V264" s="99"/>
      <c r="W264" s="99"/>
      <c r="X264" s="99"/>
      <c r="Y264" s="99"/>
      <c r="Z264" s="99"/>
    </row>
    <row r="265" spans="1:26" ht="15.75" customHeight="1" x14ac:dyDescent="0.25">
      <c r="A265" s="99"/>
      <c r="B265" s="99"/>
      <c r="C265" s="99"/>
      <c r="D265" s="99"/>
      <c r="E265" s="99"/>
      <c r="F265" s="99"/>
      <c r="G265" s="99"/>
      <c r="H265" s="99"/>
      <c r="I265" s="99"/>
      <c r="J265" s="99"/>
      <c r="K265" s="99"/>
      <c r="L265" s="99"/>
      <c r="M265" s="99"/>
      <c r="N265" s="99"/>
      <c r="O265" s="99"/>
      <c r="P265" s="99"/>
      <c r="Q265" s="99"/>
      <c r="R265" s="99"/>
      <c r="S265" s="99"/>
      <c r="T265" s="99"/>
      <c r="U265" s="99"/>
      <c r="V265" s="99"/>
      <c r="W265" s="99"/>
      <c r="X265" s="99"/>
      <c r="Y265" s="99"/>
      <c r="Z265" s="99"/>
    </row>
    <row r="266" spans="1:26" ht="15.75" customHeight="1" x14ac:dyDescent="0.25">
      <c r="A266" s="99"/>
      <c r="B266" s="99"/>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row>
    <row r="267" spans="1:26" ht="15.75" customHeight="1" x14ac:dyDescent="0.25">
      <c r="A267" s="99"/>
      <c r="B267" s="99"/>
      <c r="C267" s="99"/>
      <c r="D267" s="99"/>
      <c r="E267" s="99"/>
      <c r="F267" s="99"/>
      <c r="G267" s="99"/>
      <c r="H267" s="99"/>
      <c r="I267" s="99"/>
      <c r="J267" s="99"/>
      <c r="K267" s="99"/>
      <c r="L267" s="99"/>
      <c r="M267" s="99"/>
      <c r="N267" s="99"/>
      <c r="O267" s="99"/>
      <c r="P267" s="99"/>
      <c r="Q267" s="99"/>
      <c r="R267" s="99"/>
      <c r="S267" s="99"/>
      <c r="T267" s="99"/>
      <c r="U267" s="99"/>
      <c r="V267" s="99"/>
      <c r="W267" s="99"/>
      <c r="X267" s="99"/>
      <c r="Y267" s="99"/>
      <c r="Z267" s="99"/>
    </row>
    <row r="268" spans="1:26" ht="15.75" customHeight="1" x14ac:dyDescent="0.25">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row>
    <row r="269" spans="1:26" ht="15.75" customHeight="1" x14ac:dyDescent="0.25">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row>
    <row r="270" spans="1:26" ht="15.75" customHeight="1" x14ac:dyDescent="0.25">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row>
    <row r="271" spans="1:26" ht="15.75" customHeight="1" x14ac:dyDescent="0.25">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row>
    <row r="272" spans="1:26" ht="15.75" customHeight="1" x14ac:dyDescent="0.25">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row>
    <row r="273" spans="1:26" ht="15.75" customHeight="1" x14ac:dyDescent="0.25">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row>
    <row r="274" spans="1:26" ht="15.75" customHeight="1" x14ac:dyDescent="0.25">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row>
    <row r="275" spans="1:26" ht="15.75" customHeight="1" x14ac:dyDescent="0.25">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row>
    <row r="276" spans="1:26" ht="15.75" customHeight="1" x14ac:dyDescent="0.2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row>
    <row r="277" spans="1:26" ht="15.75" customHeight="1" x14ac:dyDescent="0.25">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row>
    <row r="278" spans="1:26" ht="15.75" customHeight="1" x14ac:dyDescent="0.25">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row>
    <row r="279" spans="1:26" ht="15.75" customHeight="1" x14ac:dyDescent="0.25">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row>
    <row r="280" spans="1:26" ht="15.75" customHeight="1" x14ac:dyDescent="0.2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row>
    <row r="281" spans="1:26" ht="15.75" customHeight="1" x14ac:dyDescent="0.25">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row>
    <row r="282" spans="1:26" ht="15.75" customHeight="1" x14ac:dyDescent="0.25">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row>
    <row r="283" spans="1:26" ht="15.75" customHeight="1" x14ac:dyDescent="0.25">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row>
    <row r="284" spans="1:26" ht="15.75" customHeight="1" x14ac:dyDescent="0.25">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row>
    <row r="285" spans="1:26" ht="15.75" customHeight="1" x14ac:dyDescent="0.25">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row>
    <row r="286" spans="1:26" ht="15.75" customHeight="1" x14ac:dyDescent="0.25">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row>
    <row r="287" spans="1:26" ht="15.75" customHeight="1" x14ac:dyDescent="0.25">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row>
    <row r="288" spans="1:26" ht="15.75" customHeight="1" x14ac:dyDescent="0.25">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row>
    <row r="289" spans="1:26" ht="15.75" customHeight="1" x14ac:dyDescent="0.25">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row>
    <row r="290" spans="1:26" ht="15.75" customHeight="1" x14ac:dyDescent="0.25">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row>
    <row r="291" spans="1:26" ht="15.75" customHeight="1" x14ac:dyDescent="0.25">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row>
    <row r="292" spans="1:26" ht="15.75" customHeight="1" x14ac:dyDescent="0.25">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row>
    <row r="293" spans="1:26" ht="15.75" customHeight="1" x14ac:dyDescent="0.25">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row>
    <row r="294" spans="1:26" ht="15.75" customHeight="1" x14ac:dyDescent="0.25">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row>
    <row r="295" spans="1:26" ht="15.75" customHeight="1" x14ac:dyDescent="0.25">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row>
    <row r="296" spans="1:26" ht="15.75" customHeight="1" x14ac:dyDescent="0.25">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row>
    <row r="297" spans="1:26" ht="15.75" customHeight="1" x14ac:dyDescent="0.25">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row>
    <row r="298" spans="1:26" ht="15.75" customHeight="1" x14ac:dyDescent="0.25">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row>
    <row r="299" spans="1:26" ht="15.75" customHeight="1" x14ac:dyDescent="0.25">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row>
    <row r="300" spans="1:26" ht="15.75" customHeight="1" x14ac:dyDescent="0.25">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row>
    <row r="301" spans="1:26" ht="15.75" customHeight="1" x14ac:dyDescent="0.25">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row>
    <row r="302" spans="1:26" ht="15.75" customHeight="1" x14ac:dyDescent="0.25">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row>
    <row r="303" spans="1:26" ht="15.75" customHeight="1" x14ac:dyDescent="0.25">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row>
    <row r="304" spans="1:26" ht="15.75" customHeight="1" x14ac:dyDescent="0.25">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row>
    <row r="305" spans="1:26" ht="15.75" customHeight="1" x14ac:dyDescent="0.25">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row>
    <row r="306" spans="1:26" ht="15.75" customHeight="1" x14ac:dyDescent="0.25">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row>
    <row r="307" spans="1:26" ht="15.75" customHeight="1" x14ac:dyDescent="0.25">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row>
    <row r="308" spans="1:26" ht="15.75" customHeight="1" x14ac:dyDescent="0.25">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row>
    <row r="309" spans="1:26" ht="15.75" customHeight="1" x14ac:dyDescent="0.25">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row>
    <row r="310" spans="1:26" ht="15.75" customHeight="1" x14ac:dyDescent="0.25">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row>
    <row r="311" spans="1:26" ht="15.75" customHeight="1" x14ac:dyDescent="0.25">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row>
    <row r="312" spans="1:26" ht="15.75" customHeight="1" x14ac:dyDescent="0.25">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row>
    <row r="313" spans="1:26" ht="15.75" customHeight="1" x14ac:dyDescent="0.25">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row>
    <row r="314" spans="1:26" ht="15.75" customHeight="1" x14ac:dyDescent="0.25">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row>
    <row r="315" spans="1:26" ht="15.75" customHeight="1" x14ac:dyDescent="0.25">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row>
    <row r="316" spans="1:26" ht="15.75" customHeight="1" x14ac:dyDescent="0.25">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row>
    <row r="317" spans="1:26" ht="15.75" customHeight="1" x14ac:dyDescent="0.25">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row>
    <row r="318" spans="1:26" ht="15.75" customHeight="1" x14ac:dyDescent="0.25">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row>
    <row r="319" spans="1:26" ht="15.75" customHeight="1" x14ac:dyDescent="0.25">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row>
    <row r="320" spans="1:26" ht="15.75" customHeight="1" x14ac:dyDescent="0.25">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row>
    <row r="321" spans="1:26" ht="15.75" customHeight="1" x14ac:dyDescent="0.25">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row>
    <row r="322" spans="1:26" ht="15.75" customHeight="1" x14ac:dyDescent="0.25">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row>
    <row r="323" spans="1:26" ht="15.75" customHeight="1" x14ac:dyDescent="0.25">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row>
    <row r="324" spans="1:26" ht="15.75" customHeight="1" x14ac:dyDescent="0.25">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row>
    <row r="325" spans="1:26" ht="15.75" customHeight="1" x14ac:dyDescent="0.25">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row>
    <row r="326" spans="1:26" ht="15.75" customHeight="1" x14ac:dyDescent="0.25">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row>
    <row r="327" spans="1:26" ht="15.75" customHeight="1" x14ac:dyDescent="0.25">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row>
    <row r="328" spans="1:26" ht="15.75" customHeight="1" x14ac:dyDescent="0.25">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row>
    <row r="329" spans="1:26" ht="15.75" customHeight="1" x14ac:dyDescent="0.25">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row>
    <row r="330" spans="1:26" ht="15.75" customHeight="1" x14ac:dyDescent="0.25">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row>
    <row r="331" spans="1:26" ht="15.75" customHeight="1" x14ac:dyDescent="0.25">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row>
    <row r="332" spans="1:26" ht="15.75" customHeight="1" x14ac:dyDescent="0.25">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row>
    <row r="333" spans="1:26" ht="15.75" customHeight="1" x14ac:dyDescent="0.25">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row>
    <row r="334" spans="1:26" ht="15.75" customHeight="1" x14ac:dyDescent="0.25">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row>
    <row r="335" spans="1:26" ht="15.75" customHeight="1" x14ac:dyDescent="0.25">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row>
    <row r="336" spans="1:26" ht="15.75" customHeight="1" x14ac:dyDescent="0.25">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row>
    <row r="337" spans="1:26" ht="15.75" customHeight="1" x14ac:dyDescent="0.25">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row>
    <row r="338" spans="1:26" ht="15.75" customHeight="1" x14ac:dyDescent="0.25">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row>
    <row r="339" spans="1:26" ht="15.75" customHeight="1" x14ac:dyDescent="0.25">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row>
    <row r="340" spans="1:26" ht="15.75" customHeight="1" x14ac:dyDescent="0.25">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row>
    <row r="341" spans="1:26" ht="15.75" customHeight="1" x14ac:dyDescent="0.25">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row>
    <row r="342" spans="1:26" ht="15.75" customHeight="1" x14ac:dyDescent="0.25">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row>
    <row r="343" spans="1:26" ht="15.75" customHeight="1" x14ac:dyDescent="0.25">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row>
    <row r="344" spans="1:26" ht="15.75" customHeight="1" x14ac:dyDescent="0.25">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row>
    <row r="345" spans="1:26" ht="15.75" customHeight="1" x14ac:dyDescent="0.25">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row>
    <row r="346" spans="1:26" ht="15.75" customHeight="1" x14ac:dyDescent="0.25">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row>
    <row r="347" spans="1:26" ht="15.75" customHeight="1" x14ac:dyDescent="0.25">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row>
    <row r="348" spans="1:26" ht="15.75" customHeight="1" x14ac:dyDescent="0.25">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row>
    <row r="349" spans="1:26" ht="15.75" customHeight="1" x14ac:dyDescent="0.25">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row>
    <row r="350" spans="1:26" ht="15.75" customHeight="1" x14ac:dyDescent="0.25">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row>
    <row r="351" spans="1:26" ht="15.75" customHeight="1" x14ac:dyDescent="0.25">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row>
    <row r="352" spans="1:26" ht="15.75" customHeight="1" x14ac:dyDescent="0.25">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row>
    <row r="353" spans="1:26" ht="15.75" customHeight="1" x14ac:dyDescent="0.25">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row>
    <row r="354" spans="1:26" ht="15.75" customHeight="1" x14ac:dyDescent="0.25">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row>
    <row r="355" spans="1:26" ht="15.75" customHeight="1" x14ac:dyDescent="0.25">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row>
    <row r="356" spans="1:26" ht="15.75" customHeight="1" x14ac:dyDescent="0.25">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row>
    <row r="357" spans="1:26" ht="15.75" customHeight="1" x14ac:dyDescent="0.25">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row>
    <row r="358" spans="1:26" ht="15.75" customHeight="1" x14ac:dyDescent="0.25">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row>
    <row r="359" spans="1:26" ht="15.75" customHeight="1" x14ac:dyDescent="0.25">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row>
    <row r="360" spans="1:26" ht="15.75" customHeight="1" x14ac:dyDescent="0.25">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row>
    <row r="361" spans="1:26" ht="15.75" customHeight="1" x14ac:dyDescent="0.25">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row>
    <row r="362" spans="1:26" ht="15.75" customHeight="1" x14ac:dyDescent="0.25">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row>
    <row r="363" spans="1:26" ht="15.75" customHeight="1" x14ac:dyDescent="0.25">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row>
    <row r="364" spans="1:26" ht="15.75" customHeight="1" x14ac:dyDescent="0.25">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row>
    <row r="365" spans="1:26" ht="15.75" customHeight="1" x14ac:dyDescent="0.25">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row>
    <row r="366" spans="1:26" ht="15.75" customHeight="1" x14ac:dyDescent="0.25">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row>
    <row r="367" spans="1:26" ht="15.75" customHeight="1" x14ac:dyDescent="0.25">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row>
    <row r="368" spans="1:26" ht="15.75" customHeight="1" x14ac:dyDescent="0.25">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row>
    <row r="369" spans="1:26" ht="15.75" customHeight="1" x14ac:dyDescent="0.25">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row>
    <row r="370" spans="1:26" ht="15.75" customHeight="1" x14ac:dyDescent="0.25">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row>
    <row r="371" spans="1:26" ht="15.75" customHeight="1" x14ac:dyDescent="0.25">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row>
    <row r="372" spans="1:26" ht="15.75" customHeight="1" x14ac:dyDescent="0.25">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row>
    <row r="373" spans="1:26" ht="15.75" customHeight="1" x14ac:dyDescent="0.25">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row>
    <row r="374" spans="1:26" ht="15.75" customHeight="1" x14ac:dyDescent="0.25">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row>
    <row r="375" spans="1:26" ht="15.75" customHeight="1" x14ac:dyDescent="0.25">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row>
    <row r="376" spans="1:26" ht="15.75" customHeight="1" x14ac:dyDescent="0.25">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row>
    <row r="377" spans="1:26" ht="15.75" customHeight="1" x14ac:dyDescent="0.25">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row>
    <row r="378" spans="1:26" ht="15.75" customHeight="1" x14ac:dyDescent="0.25">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row>
    <row r="379" spans="1:26" ht="15.75" customHeight="1" x14ac:dyDescent="0.25">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row>
    <row r="380" spans="1:26" ht="15.75" customHeight="1" x14ac:dyDescent="0.25">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row>
    <row r="381" spans="1:26" ht="15.75" customHeight="1" x14ac:dyDescent="0.25">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row>
    <row r="382" spans="1:26" ht="15.75" customHeight="1" x14ac:dyDescent="0.25">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row>
    <row r="383" spans="1:26" ht="15.75" customHeight="1" x14ac:dyDescent="0.25">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row>
    <row r="384" spans="1:26" ht="15.75" customHeight="1" x14ac:dyDescent="0.25">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row>
    <row r="385" spans="1:26" ht="15.75" customHeight="1" x14ac:dyDescent="0.25">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row>
    <row r="386" spans="1:26" ht="15.75" customHeight="1" x14ac:dyDescent="0.25">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row>
    <row r="387" spans="1:26" ht="15.75" customHeight="1" x14ac:dyDescent="0.25">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row>
    <row r="388" spans="1:26" ht="15.75" customHeight="1" x14ac:dyDescent="0.25">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row>
    <row r="389" spans="1:26" ht="15.75" customHeight="1" x14ac:dyDescent="0.25">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row>
    <row r="390" spans="1:26" ht="15.75" customHeight="1" x14ac:dyDescent="0.25">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row>
    <row r="391" spans="1:26" ht="15.75" customHeight="1" x14ac:dyDescent="0.25">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row>
    <row r="392" spans="1:26" ht="15.75" customHeight="1" x14ac:dyDescent="0.25">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row>
    <row r="393" spans="1:26" ht="15.75" customHeight="1" x14ac:dyDescent="0.25">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row>
    <row r="394" spans="1:26" ht="15.75" customHeight="1" x14ac:dyDescent="0.25">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row>
    <row r="395" spans="1:26" ht="15.75" customHeight="1" x14ac:dyDescent="0.25">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row>
    <row r="396" spans="1:26" ht="15.75" customHeight="1" x14ac:dyDescent="0.25">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row>
    <row r="397" spans="1:26" ht="15.75" customHeight="1" x14ac:dyDescent="0.25">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row>
    <row r="398" spans="1:26" ht="15.75" customHeight="1" x14ac:dyDescent="0.25">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row>
    <row r="399" spans="1:26" ht="15.75" customHeight="1" x14ac:dyDescent="0.25">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row>
    <row r="400" spans="1:26" ht="15.75" customHeight="1" x14ac:dyDescent="0.25">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row>
    <row r="401" spans="1:26" ht="15.75" customHeight="1" x14ac:dyDescent="0.25">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row>
    <row r="402" spans="1:26" ht="15.75" customHeight="1" x14ac:dyDescent="0.25">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row>
    <row r="403" spans="1:26" ht="15.75" customHeight="1" x14ac:dyDescent="0.25">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row>
    <row r="404" spans="1:26" ht="15.75" customHeight="1" x14ac:dyDescent="0.25">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row>
    <row r="405" spans="1:26" ht="15.75" customHeight="1" x14ac:dyDescent="0.25">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row>
    <row r="406" spans="1:26" ht="15.75" customHeight="1" x14ac:dyDescent="0.25">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row>
    <row r="407" spans="1:26" ht="15.75" customHeight="1" x14ac:dyDescent="0.25">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row>
    <row r="408" spans="1:26" ht="15.75" customHeight="1" x14ac:dyDescent="0.25">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row>
    <row r="409" spans="1:26" ht="15.75" customHeight="1" x14ac:dyDescent="0.25">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row>
    <row r="410" spans="1:26" ht="15.75" customHeight="1" x14ac:dyDescent="0.25">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row>
    <row r="411" spans="1:26" ht="15.75" customHeight="1" x14ac:dyDescent="0.25">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row>
    <row r="412" spans="1:26" ht="15.75" customHeight="1" x14ac:dyDescent="0.25">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row>
    <row r="413" spans="1:26" ht="15.75" customHeight="1" x14ac:dyDescent="0.25">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row>
    <row r="414" spans="1:26" ht="15.75" customHeight="1" x14ac:dyDescent="0.25">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row>
    <row r="415" spans="1:26" ht="15.75" customHeight="1" x14ac:dyDescent="0.25">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row>
    <row r="416" spans="1:26" ht="15.75" customHeight="1" x14ac:dyDescent="0.25">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row>
    <row r="417" spans="1:26" ht="15.75" customHeight="1" x14ac:dyDescent="0.25">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row>
    <row r="418" spans="1:26" ht="15.75" customHeight="1" x14ac:dyDescent="0.25">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row>
    <row r="419" spans="1:26" ht="15.75" customHeight="1" x14ac:dyDescent="0.25">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row>
    <row r="420" spans="1:26" ht="15.75" customHeight="1" x14ac:dyDescent="0.25">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row>
    <row r="421" spans="1:26" ht="15.75" customHeight="1" x14ac:dyDescent="0.25">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row>
    <row r="422" spans="1:26" ht="15.75" customHeight="1" x14ac:dyDescent="0.25">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row>
    <row r="423" spans="1:26" ht="15.75" customHeight="1" x14ac:dyDescent="0.25">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row>
    <row r="424" spans="1:26" ht="15.75" customHeight="1" x14ac:dyDescent="0.25">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row>
    <row r="425" spans="1:26" ht="15.75" customHeight="1" x14ac:dyDescent="0.25">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row>
    <row r="426" spans="1:26" ht="15.75" customHeight="1" x14ac:dyDescent="0.25">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row>
    <row r="427" spans="1:26" ht="15.75" customHeight="1" x14ac:dyDescent="0.25">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row>
    <row r="428" spans="1:26" ht="15.75" customHeight="1" x14ac:dyDescent="0.25">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row>
    <row r="429" spans="1:26" ht="15.75" customHeight="1" x14ac:dyDescent="0.25">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row>
    <row r="430" spans="1:26" ht="15.75" customHeight="1" x14ac:dyDescent="0.25">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row>
    <row r="431" spans="1:26" ht="15.75" customHeight="1" x14ac:dyDescent="0.25">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row>
    <row r="432" spans="1:26" ht="15.75" customHeight="1" x14ac:dyDescent="0.25">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row>
    <row r="433" spans="1:26" ht="15.75" customHeight="1" x14ac:dyDescent="0.25">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row>
    <row r="434" spans="1:26" ht="15.75" customHeight="1" x14ac:dyDescent="0.25">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row>
    <row r="435" spans="1:26" ht="15.75" customHeight="1" x14ac:dyDescent="0.25">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row>
    <row r="436" spans="1:26" ht="15.75" customHeight="1" x14ac:dyDescent="0.25">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row>
    <row r="437" spans="1:26" ht="15.75" customHeight="1" x14ac:dyDescent="0.25">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row>
    <row r="438" spans="1:26" ht="15.75" customHeight="1" x14ac:dyDescent="0.25">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row>
    <row r="439" spans="1:26" ht="15.75" customHeight="1" x14ac:dyDescent="0.25">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row>
    <row r="440" spans="1:26" ht="15.75" customHeight="1" x14ac:dyDescent="0.25">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row>
    <row r="441" spans="1:26" ht="15.75" customHeight="1" x14ac:dyDescent="0.25">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row>
    <row r="442" spans="1:26" ht="15.75" customHeight="1" x14ac:dyDescent="0.25">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row>
    <row r="443" spans="1:26" ht="15.75" customHeight="1" x14ac:dyDescent="0.25">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row>
    <row r="444" spans="1:26" ht="15.75" customHeight="1" x14ac:dyDescent="0.25">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row>
    <row r="445" spans="1:26" ht="15.75" customHeight="1" x14ac:dyDescent="0.25">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row>
    <row r="446" spans="1:26" ht="15.75" customHeight="1" x14ac:dyDescent="0.25">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row>
    <row r="447" spans="1:26" ht="15.75" customHeight="1" x14ac:dyDescent="0.25">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row>
    <row r="448" spans="1:26" ht="15.75" customHeight="1" x14ac:dyDescent="0.25">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row>
    <row r="449" spans="1:26" ht="15.75" customHeight="1" x14ac:dyDescent="0.25">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row>
    <row r="450" spans="1:26" ht="15.75" customHeight="1" x14ac:dyDescent="0.25">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row>
    <row r="451" spans="1:26" ht="15.75" customHeight="1" x14ac:dyDescent="0.25">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row>
    <row r="452" spans="1:26" ht="15.75" customHeight="1" x14ac:dyDescent="0.25">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row>
    <row r="453" spans="1:26" ht="15.75" customHeight="1" x14ac:dyDescent="0.25">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row>
    <row r="454" spans="1:26" ht="15.75" customHeight="1" x14ac:dyDescent="0.25">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row>
    <row r="455" spans="1:26" ht="15.75" customHeight="1" x14ac:dyDescent="0.25">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row>
    <row r="456" spans="1:26" ht="15.75" customHeight="1" x14ac:dyDescent="0.25">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row>
    <row r="457" spans="1:26" ht="15.75" customHeight="1" x14ac:dyDescent="0.25">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row>
    <row r="458" spans="1:26" ht="15.75" customHeight="1" x14ac:dyDescent="0.25">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row>
    <row r="459" spans="1:26" ht="15.75" customHeight="1" x14ac:dyDescent="0.25">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row>
    <row r="460" spans="1:26" ht="15.75" customHeight="1" x14ac:dyDescent="0.25">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row>
    <row r="461" spans="1:26" ht="15.75" customHeight="1" x14ac:dyDescent="0.25">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row>
    <row r="462" spans="1:26" ht="15.75" customHeight="1" x14ac:dyDescent="0.25">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row>
    <row r="463" spans="1:26" ht="15.75" customHeight="1" x14ac:dyDescent="0.25">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row>
    <row r="464" spans="1:26" ht="15.75" customHeight="1" x14ac:dyDescent="0.25">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row>
    <row r="465" spans="1:26" ht="15.75" customHeight="1" x14ac:dyDescent="0.25">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row>
    <row r="466" spans="1:26" ht="15.75" customHeight="1" x14ac:dyDescent="0.25">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row>
    <row r="467" spans="1:26" ht="15.75" customHeight="1" x14ac:dyDescent="0.25">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row>
    <row r="468" spans="1:26" ht="15.75" customHeight="1" x14ac:dyDescent="0.25">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row>
    <row r="469" spans="1:26" ht="15.75" customHeight="1" x14ac:dyDescent="0.25">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row>
    <row r="470" spans="1:26" ht="15.75" customHeight="1" x14ac:dyDescent="0.25">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row>
    <row r="471" spans="1:26" ht="15.75" customHeight="1" x14ac:dyDescent="0.25">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row>
    <row r="472" spans="1:26" ht="15.75" customHeight="1" x14ac:dyDescent="0.25">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row>
    <row r="473" spans="1:26" ht="15.75" customHeight="1" x14ac:dyDescent="0.25">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row>
    <row r="474" spans="1:26" ht="15.75" customHeight="1" x14ac:dyDescent="0.25">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row>
    <row r="475" spans="1:26" ht="15.75" customHeight="1" x14ac:dyDescent="0.25">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row>
    <row r="476" spans="1:26" ht="15.75" customHeight="1" x14ac:dyDescent="0.25">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row>
    <row r="477" spans="1:26" ht="15.75" customHeight="1" x14ac:dyDescent="0.25">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row>
    <row r="478" spans="1:26" ht="15.75" customHeight="1" x14ac:dyDescent="0.25">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row>
    <row r="479" spans="1:26" ht="15.75" customHeight="1" x14ac:dyDescent="0.25">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row>
    <row r="480" spans="1:26" ht="15.75" customHeight="1" x14ac:dyDescent="0.25">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row>
    <row r="481" spans="1:26" ht="15.75" customHeight="1" x14ac:dyDescent="0.25">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row>
    <row r="482" spans="1:26" ht="15.75" customHeight="1" x14ac:dyDescent="0.25">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row>
    <row r="483" spans="1:26" ht="15.75" customHeight="1" x14ac:dyDescent="0.25">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row>
    <row r="484" spans="1:26" ht="15.75" customHeight="1" x14ac:dyDescent="0.25">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row>
    <row r="485" spans="1:26" ht="15.75" customHeight="1" x14ac:dyDescent="0.25">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row>
    <row r="486" spans="1:26" ht="15.75" customHeight="1" x14ac:dyDescent="0.25">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row>
    <row r="487" spans="1:26" ht="15.75" customHeight="1" x14ac:dyDescent="0.25">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row>
    <row r="488" spans="1:26" ht="15.75" customHeight="1" x14ac:dyDescent="0.25">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row>
    <row r="489" spans="1:26" ht="15.75" customHeight="1" x14ac:dyDescent="0.25">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row>
    <row r="490" spans="1:26" ht="15.75" customHeight="1" x14ac:dyDescent="0.25">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row>
    <row r="491" spans="1:26" ht="15.75" customHeight="1" x14ac:dyDescent="0.25">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row>
    <row r="492" spans="1:26" ht="15.75" customHeight="1" x14ac:dyDescent="0.25">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row>
    <row r="493" spans="1:26" ht="15.75" customHeight="1" x14ac:dyDescent="0.25">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row>
    <row r="494" spans="1:26" ht="15.75" customHeight="1" x14ac:dyDescent="0.25">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row>
    <row r="495" spans="1:26" ht="15.75" customHeight="1" x14ac:dyDescent="0.25">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row>
    <row r="496" spans="1:26" ht="15.75" customHeight="1" x14ac:dyDescent="0.25">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row>
    <row r="497" spans="1:26" ht="15.75" customHeight="1" x14ac:dyDescent="0.25">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row>
    <row r="498" spans="1:26" ht="15.75" customHeight="1" x14ac:dyDescent="0.25">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row>
    <row r="499" spans="1:26" ht="15.75" customHeight="1" x14ac:dyDescent="0.25">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row>
    <row r="500" spans="1:26" ht="15.75" customHeight="1" x14ac:dyDescent="0.25">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row>
    <row r="501" spans="1:26" ht="15.75" customHeight="1" x14ac:dyDescent="0.25">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row>
    <row r="502" spans="1:26" ht="15.75" customHeight="1" x14ac:dyDescent="0.25">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row>
    <row r="503" spans="1:26" ht="15.75" customHeight="1" x14ac:dyDescent="0.25">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row>
    <row r="504" spans="1:26" ht="15.75" customHeight="1" x14ac:dyDescent="0.25">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row>
    <row r="505" spans="1:26" ht="15.75" customHeight="1" x14ac:dyDescent="0.25">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row>
    <row r="506" spans="1:26" ht="15.75" customHeight="1" x14ac:dyDescent="0.25">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row>
    <row r="507" spans="1:26" ht="15.75" customHeight="1" x14ac:dyDescent="0.25">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row>
    <row r="508" spans="1:26" ht="15.75" customHeight="1" x14ac:dyDescent="0.25">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row>
    <row r="509" spans="1:26" ht="15.75" customHeight="1" x14ac:dyDescent="0.25">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row>
    <row r="510" spans="1:26" ht="15.75" customHeight="1" x14ac:dyDescent="0.25">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row>
    <row r="511" spans="1:26" ht="15.75" customHeight="1" x14ac:dyDescent="0.25">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row>
    <row r="512" spans="1:26" ht="15.75" customHeight="1" x14ac:dyDescent="0.25">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row>
    <row r="513" spans="1:26" ht="15.75" customHeight="1" x14ac:dyDescent="0.25">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row>
    <row r="514" spans="1:26" ht="15.75" customHeight="1" x14ac:dyDescent="0.25">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row>
    <row r="515" spans="1:26" ht="15.75" customHeight="1" x14ac:dyDescent="0.25">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row>
    <row r="516" spans="1:26" ht="15.75" customHeight="1" x14ac:dyDescent="0.25">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row>
    <row r="517" spans="1:26" ht="15.75" customHeight="1" x14ac:dyDescent="0.25">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row>
    <row r="518" spans="1:26" ht="15.75" customHeight="1" x14ac:dyDescent="0.25">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row>
    <row r="519" spans="1:26" ht="15.75" customHeight="1" x14ac:dyDescent="0.25">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row>
    <row r="520" spans="1:26" ht="15.75" customHeight="1" x14ac:dyDescent="0.25">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row>
    <row r="521" spans="1:26" ht="15.75" customHeight="1" x14ac:dyDescent="0.25">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row>
    <row r="522" spans="1:26" ht="15.75" customHeight="1" x14ac:dyDescent="0.25">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row>
    <row r="523" spans="1:26" ht="15.75" customHeight="1" x14ac:dyDescent="0.25">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row>
    <row r="524" spans="1:26" ht="15.75" customHeight="1" x14ac:dyDescent="0.25">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row>
    <row r="525" spans="1:26" ht="15.75" customHeight="1" x14ac:dyDescent="0.25">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row>
    <row r="526" spans="1:26" ht="15.75" customHeight="1" x14ac:dyDescent="0.25">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row>
    <row r="527" spans="1:26" ht="15.75" customHeight="1" x14ac:dyDescent="0.25">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row>
    <row r="528" spans="1:26" ht="15.75" customHeight="1" x14ac:dyDescent="0.25">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row>
    <row r="529" spans="1:26" ht="15.75" customHeight="1" x14ac:dyDescent="0.25">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row>
    <row r="530" spans="1:26" ht="15.75" customHeight="1" x14ac:dyDescent="0.25">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row>
    <row r="531" spans="1:26" ht="15.75" customHeight="1" x14ac:dyDescent="0.25">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row>
    <row r="532" spans="1:26" ht="15.75" customHeight="1" x14ac:dyDescent="0.25">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row>
    <row r="533" spans="1:26" ht="15.75" customHeight="1" x14ac:dyDescent="0.25">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row>
    <row r="534" spans="1:26" ht="15.75" customHeight="1" x14ac:dyDescent="0.25">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row>
    <row r="535" spans="1:26" ht="15.75" customHeight="1" x14ac:dyDescent="0.25">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row>
    <row r="536" spans="1:26" ht="15.75" customHeight="1" x14ac:dyDescent="0.25">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row>
    <row r="537" spans="1:26" ht="15.75" customHeight="1" x14ac:dyDescent="0.25">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row>
    <row r="538" spans="1:26" ht="15.75" customHeight="1" x14ac:dyDescent="0.25">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row>
    <row r="539" spans="1:26" ht="15.75" customHeight="1" x14ac:dyDescent="0.25">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row>
    <row r="540" spans="1:26" ht="15.75" customHeight="1" x14ac:dyDescent="0.25">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row>
    <row r="541" spans="1:26" ht="15.75" customHeight="1" x14ac:dyDescent="0.25">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row>
    <row r="542" spans="1:26" ht="15.75" customHeight="1" x14ac:dyDescent="0.25">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row>
    <row r="543" spans="1:26" ht="15.75" customHeight="1" x14ac:dyDescent="0.25">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row>
    <row r="544" spans="1:26" ht="15.75" customHeight="1" x14ac:dyDescent="0.25">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row>
    <row r="545" spans="1:26" ht="15.75" customHeight="1" x14ac:dyDescent="0.25">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row>
    <row r="546" spans="1:26" ht="15.75" customHeight="1" x14ac:dyDescent="0.25">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row>
    <row r="547" spans="1:26" ht="15.75" customHeight="1" x14ac:dyDescent="0.25">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row>
    <row r="548" spans="1:26" ht="15.75" customHeight="1" x14ac:dyDescent="0.25">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row>
    <row r="549" spans="1:26" ht="15.75" customHeight="1" x14ac:dyDescent="0.25">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row>
    <row r="550" spans="1:26" ht="15.75" customHeight="1" x14ac:dyDescent="0.25">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row>
    <row r="551" spans="1:26" ht="15.75" customHeight="1" x14ac:dyDescent="0.25">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row>
    <row r="552" spans="1:26" ht="15.75" customHeight="1" x14ac:dyDescent="0.25">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row>
    <row r="553" spans="1:26" ht="15.75" customHeight="1" x14ac:dyDescent="0.25">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row>
    <row r="554" spans="1:26" ht="15.75" customHeight="1" x14ac:dyDescent="0.25">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row>
    <row r="555" spans="1:26" ht="15.75" customHeight="1" x14ac:dyDescent="0.25">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row>
    <row r="556" spans="1:26" ht="15.75" customHeight="1" x14ac:dyDescent="0.25">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row>
    <row r="557" spans="1:26" ht="15.75" customHeight="1" x14ac:dyDescent="0.25">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row>
    <row r="558" spans="1:26" ht="15.75" customHeight="1" x14ac:dyDescent="0.25">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row>
    <row r="559" spans="1:26" ht="15.75" customHeight="1" x14ac:dyDescent="0.25">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row>
    <row r="560" spans="1:26" ht="15.75" customHeight="1" x14ac:dyDescent="0.25">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row>
    <row r="561" spans="1:26" ht="15.75" customHeight="1" x14ac:dyDescent="0.25">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row>
    <row r="562" spans="1:26" ht="15.75" customHeight="1" x14ac:dyDescent="0.25">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row>
    <row r="563" spans="1:26" ht="15.75" customHeight="1" x14ac:dyDescent="0.25">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row>
    <row r="564" spans="1:26" ht="15.75" customHeight="1" x14ac:dyDescent="0.25">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row>
    <row r="565" spans="1:26" ht="15.75" customHeight="1" x14ac:dyDescent="0.25">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row>
    <row r="566" spans="1:26" ht="15.75" customHeight="1" x14ac:dyDescent="0.25">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row>
    <row r="567" spans="1:26" ht="15.75" customHeight="1" x14ac:dyDescent="0.25">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row>
    <row r="568" spans="1:26" ht="15.75" customHeight="1" x14ac:dyDescent="0.25">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row>
    <row r="569" spans="1:26" ht="15.75" customHeight="1" x14ac:dyDescent="0.25">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row>
    <row r="570" spans="1:26" ht="15.75" customHeight="1" x14ac:dyDescent="0.25">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row>
    <row r="571" spans="1:26" ht="15.75" customHeight="1" x14ac:dyDescent="0.25">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row>
    <row r="572" spans="1:26" ht="15.75" customHeight="1" x14ac:dyDescent="0.25">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row>
    <row r="573" spans="1:26" ht="15.75" customHeight="1" x14ac:dyDescent="0.25">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row>
    <row r="574" spans="1:26" ht="15.75" customHeight="1" x14ac:dyDescent="0.25">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row>
    <row r="575" spans="1:26" ht="15.75" customHeight="1" x14ac:dyDescent="0.25">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row>
    <row r="576" spans="1:26" ht="15.75" customHeight="1" x14ac:dyDescent="0.25">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row>
    <row r="577" spans="1:26" ht="15.75" customHeight="1" x14ac:dyDescent="0.25">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row>
    <row r="578" spans="1:26" ht="15.75" customHeight="1" x14ac:dyDescent="0.25">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row>
    <row r="579" spans="1:26" ht="15.75" customHeight="1" x14ac:dyDescent="0.25">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row>
    <row r="580" spans="1:26" ht="15.75" customHeight="1" x14ac:dyDescent="0.25">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row>
    <row r="581" spans="1:26" ht="15.75" customHeight="1" x14ac:dyDescent="0.25">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row>
    <row r="582" spans="1:26" ht="15.75" customHeight="1" x14ac:dyDescent="0.25">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row>
    <row r="583" spans="1:26" ht="15.75" customHeight="1" x14ac:dyDescent="0.25">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row>
    <row r="584" spans="1:26" ht="15.75" customHeight="1" x14ac:dyDescent="0.25">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row>
    <row r="585" spans="1:26" ht="15.75" customHeight="1" x14ac:dyDescent="0.25">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row>
    <row r="586" spans="1:26" ht="15.75" customHeight="1" x14ac:dyDescent="0.25">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row>
    <row r="587" spans="1:26" ht="15.75" customHeight="1" x14ac:dyDescent="0.25">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row>
    <row r="588" spans="1:26" ht="15.75" customHeight="1" x14ac:dyDescent="0.25">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row>
    <row r="589" spans="1:26" ht="15.75" customHeight="1" x14ac:dyDescent="0.25">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row>
    <row r="590" spans="1:26" ht="15.75" customHeight="1" x14ac:dyDescent="0.25">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row>
    <row r="591" spans="1:26" ht="15.75" customHeight="1" x14ac:dyDescent="0.25">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row>
    <row r="592" spans="1:26" ht="15.75" customHeight="1" x14ac:dyDescent="0.25">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row>
    <row r="593" spans="1:26" ht="15.75" customHeight="1" x14ac:dyDescent="0.25">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row>
    <row r="594" spans="1:26" ht="15.75" customHeight="1" x14ac:dyDescent="0.25">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row>
    <row r="595" spans="1:26" ht="15.75" customHeight="1" x14ac:dyDescent="0.25">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row>
    <row r="596" spans="1:26" ht="15.75" customHeight="1" x14ac:dyDescent="0.25">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row>
    <row r="597" spans="1:26" ht="15.75" customHeight="1" x14ac:dyDescent="0.25">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row>
    <row r="598" spans="1:26" ht="15.75" customHeight="1" x14ac:dyDescent="0.25">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row>
    <row r="599" spans="1:26" ht="15.75" customHeight="1" x14ac:dyDescent="0.25">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row>
    <row r="600" spans="1:26" ht="15.75" customHeight="1" x14ac:dyDescent="0.25">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row>
    <row r="601" spans="1:26" ht="15.75" customHeight="1" x14ac:dyDescent="0.25">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row>
    <row r="602" spans="1:26" ht="15.75" customHeight="1" x14ac:dyDescent="0.25">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row>
    <row r="603" spans="1:26" ht="15.75" customHeight="1" x14ac:dyDescent="0.25">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row>
    <row r="604" spans="1:26" ht="15.75" customHeight="1" x14ac:dyDescent="0.25">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row>
    <row r="605" spans="1:26" ht="15.75" customHeight="1" x14ac:dyDescent="0.25">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row>
    <row r="606" spans="1:26" ht="15.75" customHeight="1" x14ac:dyDescent="0.25">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row>
    <row r="607" spans="1:26" ht="15.75" customHeight="1" x14ac:dyDescent="0.25">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row>
    <row r="608" spans="1:26" ht="15.75" customHeight="1" x14ac:dyDescent="0.25">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row>
    <row r="609" spans="1:26" ht="15.75" customHeight="1" x14ac:dyDescent="0.25">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row>
    <row r="610" spans="1:26" ht="15.75" customHeight="1" x14ac:dyDescent="0.25">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row>
    <row r="611" spans="1:26" ht="15.75" customHeight="1" x14ac:dyDescent="0.25">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row>
    <row r="612" spans="1:26" ht="15.75" customHeight="1" x14ac:dyDescent="0.25">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row>
    <row r="613" spans="1:26" ht="15.75" customHeight="1" x14ac:dyDescent="0.25">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row>
    <row r="614" spans="1:26" ht="15.75" customHeight="1" x14ac:dyDescent="0.25">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row>
    <row r="615" spans="1:26" ht="15.75" customHeight="1" x14ac:dyDescent="0.25">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row>
    <row r="616" spans="1:26" ht="15.75" customHeight="1" x14ac:dyDescent="0.25">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row>
    <row r="617" spans="1:26" ht="15.75" customHeight="1" x14ac:dyDescent="0.25">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row>
    <row r="618" spans="1:26" ht="15.75" customHeight="1" x14ac:dyDescent="0.25">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row>
    <row r="619" spans="1:26" ht="15.75" customHeight="1" x14ac:dyDescent="0.25">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row>
    <row r="620" spans="1:26" ht="15.75" customHeight="1" x14ac:dyDescent="0.25">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row>
    <row r="621" spans="1:26" ht="15.75" customHeight="1" x14ac:dyDescent="0.25">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row>
    <row r="622" spans="1:26" ht="15.75" customHeight="1" x14ac:dyDescent="0.25">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row>
    <row r="623" spans="1:26" ht="15.75" customHeight="1" x14ac:dyDescent="0.25">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row>
    <row r="624" spans="1:26" ht="15.75" customHeight="1" x14ac:dyDescent="0.25">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row>
    <row r="625" spans="1:26" ht="15.75" customHeight="1" x14ac:dyDescent="0.25">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row>
    <row r="626" spans="1:26" ht="15.75" customHeight="1" x14ac:dyDescent="0.25">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row>
    <row r="627" spans="1:26" ht="15.75" customHeight="1" x14ac:dyDescent="0.25">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row>
    <row r="628" spans="1:26" ht="15.75" customHeight="1" x14ac:dyDescent="0.25">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row>
    <row r="629" spans="1:26" ht="15.75" customHeight="1" x14ac:dyDescent="0.25">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row>
    <row r="630" spans="1:26" ht="15.75" customHeight="1" x14ac:dyDescent="0.25">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row>
    <row r="631" spans="1:26" ht="15.75" customHeight="1" x14ac:dyDescent="0.25">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row>
    <row r="632" spans="1:26" ht="15.75" customHeight="1" x14ac:dyDescent="0.25">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row>
    <row r="633" spans="1:26" ht="15.75" customHeight="1" x14ac:dyDescent="0.25">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row>
    <row r="634" spans="1:26" ht="15.75" customHeight="1" x14ac:dyDescent="0.25">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row>
    <row r="635" spans="1:26" ht="15.75" customHeight="1" x14ac:dyDescent="0.25">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row>
    <row r="636" spans="1:26" ht="15.75" customHeight="1" x14ac:dyDescent="0.25">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row>
    <row r="637" spans="1:26" ht="15.75" customHeight="1" x14ac:dyDescent="0.25">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row>
    <row r="638" spans="1:26" ht="15.75" customHeight="1" x14ac:dyDescent="0.25">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row>
    <row r="639" spans="1:26" ht="15.75" customHeight="1" x14ac:dyDescent="0.25">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row>
    <row r="640" spans="1:26" ht="15.75" customHeight="1" x14ac:dyDescent="0.25">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row>
    <row r="641" spans="1:26" ht="15.75" customHeight="1" x14ac:dyDescent="0.25">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row>
    <row r="642" spans="1:26" ht="15.75" customHeight="1" x14ac:dyDescent="0.25">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row>
    <row r="643" spans="1:26" ht="15.75" customHeight="1" x14ac:dyDescent="0.25">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row>
    <row r="644" spans="1:26" ht="15.75" customHeight="1" x14ac:dyDescent="0.25">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row>
    <row r="645" spans="1:26" ht="15.75" customHeight="1" x14ac:dyDescent="0.25">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row>
    <row r="646" spans="1:26" ht="15.75" customHeight="1" x14ac:dyDescent="0.25">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row>
    <row r="647" spans="1:26" ht="15.75" customHeight="1" x14ac:dyDescent="0.25">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row>
    <row r="648" spans="1:26" ht="15.75" customHeight="1" x14ac:dyDescent="0.25">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row>
    <row r="649" spans="1:26" ht="15.75" customHeight="1" x14ac:dyDescent="0.25">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row>
    <row r="650" spans="1:26" ht="15.75" customHeight="1" x14ac:dyDescent="0.25">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row>
    <row r="651" spans="1:26" ht="15.75" customHeight="1" x14ac:dyDescent="0.25">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row>
    <row r="652" spans="1:26" ht="15.75" customHeight="1" x14ac:dyDescent="0.25">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row>
    <row r="653" spans="1:26" ht="15.75" customHeight="1" x14ac:dyDescent="0.25">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row>
    <row r="654" spans="1:26" ht="15.75" customHeight="1" x14ac:dyDescent="0.25">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row>
    <row r="655" spans="1:26" ht="15.75" customHeight="1" x14ac:dyDescent="0.25">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row>
    <row r="656" spans="1:26" ht="15.75" customHeight="1" x14ac:dyDescent="0.25">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row>
    <row r="657" spans="1:26" ht="15.75" customHeight="1" x14ac:dyDescent="0.25">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row>
    <row r="658" spans="1:26" ht="15.75" customHeight="1" x14ac:dyDescent="0.25">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row>
    <row r="659" spans="1:26" ht="15.75" customHeight="1" x14ac:dyDescent="0.25">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row>
    <row r="660" spans="1:26" ht="15.75" customHeight="1" x14ac:dyDescent="0.25">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row>
    <row r="661" spans="1:26" ht="15.75" customHeight="1" x14ac:dyDescent="0.25">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row>
    <row r="662" spans="1:26" ht="15.75" customHeight="1" x14ac:dyDescent="0.25">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row>
    <row r="663" spans="1:26" ht="15.75" customHeight="1" x14ac:dyDescent="0.25">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row>
    <row r="664" spans="1:26" ht="15.75" customHeight="1" x14ac:dyDescent="0.25">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row>
    <row r="665" spans="1:26" ht="15.75" customHeight="1" x14ac:dyDescent="0.25">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row>
    <row r="666" spans="1:26" ht="15.75" customHeight="1" x14ac:dyDescent="0.25">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row>
    <row r="667" spans="1:26" ht="15.75" customHeight="1" x14ac:dyDescent="0.25">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row>
    <row r="668" spans="1:26" ht="15.75" customHeight="1" x14ac:dyDescent="0.25">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row>
    <row r="669" spans="1:26" ht="15.75" customHeight="1" x14ac:dyDescent="0.25">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row>
    <row r="670" spans="1:26" ht="15.75" customHeight="1" x14ac:dyDescent="0.25">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row>
    <row r="671" spans="1:26" ht="15.75" customHeight="1" x14ac:dyDescent="0.25">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row>
    <row r="672" spans="1:26" ht="15.75" customHeight="1" x14ac:dyDescent="0.25">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row>
    <row r="673" spans="1:26" ht="15.75" customHeight="1" x14ac:dyDescent="0.25">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row>
    <row r="674" spans="1:26" ht="15.75" customHeight="1" x14ac:dyDescent="0.25">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row>
    <row r="675" spans="1:26" ht="15.75" customHeight="1" x14ac:dyDescent="0.25">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row>
    <row r="676" spans="1:26" ht="15.75" customHeight="1" x14ac:dyDescent="0.25">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row>
    <row r="677" spans="1:26" ht="15.75" customHeight="1" x14ac:dyDescent="0.25">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row>
    <row r="678" spans="1:26" ht="15.75" customHeight="1" x14ac:dyDescent="0.25">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row>
    <row r="679" spans="1:26" ht="15.75" customHeight="1" x14ac:dyDescent="0.25">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row>
    <row r="680" spans="1:26" ht="15.75" customHeight="1" x14ac:dyDescent="0.25">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row>
    <row r="681" spans="1:26" ht="15.75" customHeight="1" x14ac:dyDescent="0.25">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row>
    <row r="682" spans="1:26" ht="15.75" customHeight="1" x14ac:dyDescent="0.25">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row>
    <row r="683" spans="1:26" ht="15.75" customHeight="1" x14ac:dyDescent="0.25">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row>
    <row r="684" spans="1:26" ht="15.75" customHeight="1" x14ac:dyDescent="0.25">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row>
    <row r="685" spans="1:26" ht="15.75" customHeight="1" x14ac:dyDescent="0.25">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row>
    <row r="686" spans="1:26" ht="15.75" customHeight="1" x14ac:dyDescent="0.25">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row>
    <row r="687" spans="1:26" ht="15.75" customHeight="1" x14ac:dyDescent="0.25">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row>
    <row r="688" spans="1:26" ht="15.75" customHeight="1" x14ac:dyDescent="0.25">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row>
    <row r="689" spans="1:26" ht="15.75" customHeight="1" x14ac:dyDescent="0.25">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row>
    <row r="690" spans="1:26" ht="15.75" customHeight="1" x14ac:dyDescent="0.25">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row>
    <row r="691" spans="1:26" ht="15.75" customHeight="1" x14ac:dyDescent="0.25">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row>
    <row r="692" spans="1:26" ht="15.75" customHeight="1" x14ac:dyDescent="0.25">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row>
    <row r="693" spans="1:26" ht="15.75" customHeight="1" x14ac:dyDescent="0.25">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row>
    <row r="694" spans="1:26" ht="15.75" customHeight="1" x14ac:dyDescent="0.25">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row>
    <row r="695" spans="1:26" ht="15.75" customHeight="1" x14ac:dyDescent="0.25">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row>
    <row r="696" spans="1:26" ht="15.75" customHeight="1" x14ac:dyDescent="0.25">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row>
    <row r="697" spans="1:26" ht="15.75" customHeight="1" x14ac:dyDescent="0.25">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row>
    <row r="698" spans="1:26" ht="15.75" customHeight="1" x14ac:dyDescent="0.25">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row>
    <row r="699" spans="1:26" ht="15.75" customHeight="1" x14ac:dyDescent="0.25">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row>
    <row r="700" spans="1:26" ht="15.75" customHeight="1" x14ac:dyDescent="0.25">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row>
    <row r="701" spans="1:26" ht="15.75" customHeight="1" x14ac:dyDescent="0.25">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row>
    <row r="702" spans="1:26" ht="15.75" customHeight="1" x14ac:dyDescent="0.25">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row>
    <row r="703" spans="1:26" ht="15.75" customHeight="1" x14ac:dyDescent="0.25">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row>
    <row r="704" spans="1:26" ht="15.75" customHeight="1" x14ac:dyDescent="0.25">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row>
    <row r="705" spans="1:26" ht="15.75" customHeight="1" x14ac:dyDescent="0.25">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row>
    <row r="706" spans="1:26" ht="15.75" customHeight="1" x14ac:dyDescent="0.25">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row>
    <row r="707" spans="1:26" ht="15.75" customHeight="1" x14ac:dyDescent="0.25">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row>
    <row r="708" spans="1:26" ht="15.75" customHeight="1" x14ac:dyDescent="0.25">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row>
    <row r="709" spans="1:26" ht="15.75" customHeight="1" x14ac:dyDescent="0.25">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row>
    <row r="710" spans="1:26" ht="15.75" customHeight="1" x14ac:dyDescent="0.25">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row>
    <row r="711" spans="1:26" ht="15.75" customHeight="1" x14ac:dyDescent="0.25">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row>
    <row r="712" spans="1:26" ht="15.75" customHeight="1" x14ac:dyDescent="0.25">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row>
    <row r="713" spans="1:26" ht="15.75" customHeight="1" x14ac:dyDescent="0.25">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row>
    <row r="714" spans="1:26" ht="15.75" customHeight="1" x14ac:dyDescent="0.25">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row>
    <row r="715" spans="1:26" ht="15.75" customHeight="1" x14ac:dyDescent="0.25">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row>
    <row r="716" spans="1:26" ht="15.75" customHeight="1" x14ac:dyDescent="0.25">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row>
    <row r="717" spans="1:26" ht="15.75" customHeight="1" x14ac:dyDescent="0.25">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row>
    <row r="718" spans="1:26" ht="15.75" customHeight="1" x14ac:dyDescent="0.25">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row>
    <row r="719" spans="1:26" ht="15.75" customHeight="1" x14ac:dyDescent="0.25">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row>
    <row r="720" spans="1:26" ht="15.75" customHeight="1" x14ac:dyDescent="0.25">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row>
    <row r="721" spans="1:26" ht="15.75" customHeight="1" x14ac:dyDescent="0.25">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row>
    <row r="722" spans="1:26" ht="15.75" customHeight="1" x14ac:dyDescent="0.25">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row>
    <row r="723" spans="1:26" ht="15.75" customHeight="1" x14ac:dyDescent="0.25">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row>
    <row r="724" spans="1:26" ht="15.75" customHeight="1" x14ac:dyDescent="0.25">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row>
    <row r="725" spans="1:26" ht="15.75" customHeight="1" x14ac:dyDescent="0.25">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row>
    <row r="726" spans="1:26" ht="15.75" customHeight="1" x14ac:dyDescent="0.25">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row>
    <row r="727" spans="1:26" ht="15.75" customHeight="1" x14ac:dyDescent="0.25">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row>
    <row r="728" spans="1:26" ht="15.75" customHeight="1" x14ac:dyDescent="0.25">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row>
    <row r="729" spans="1:26" ht="15.75" customHeight="1" x14ac:dyDescent="0.25">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row>
    <row r="730" spans="1:26" ht="15.75" customHeight="1" x14ac:dyDescent="0.25">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row>
    <row r="731" spans="1:26" ht="15.75" customHeight="1" x14ac:dyDescent="0.25">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row>
    <row r="732" spans="1:26" ht="15.75" customHeight="1" x14ac:dyDescent="0.25">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row>
    <row r="733" spans="1:26" ht="15.75" customHeight="1" x14ac:dyDescent="0.25">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row>
    <row r="734" spans="1:26" ht="15.75" customHeight="1" x14ac:dyDescent="0.25">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row>
    <row r="735" spans="1:26" ht="15.75" customHeight="1" x14ac:dyDescent="0.25">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row>
    <row r="736" spans="1:26" ht="15.75" customHeight="1" x14ac:dyDescent="0.25">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row>
    <row r="737" spans="1:26" ht="15.75" customHeight="1" x14ac:dyDescent="0.25">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row>
    <row r="738" spans="1:26" ht="15.75" customHeight="1" x14ac:dyDescent="0.25">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row>
    <row r="739" spans="1:26" ht="15.75" customHeight="1" x14ac:dyDescent="0.25">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row>
    <row r="740" spans="1:26" ht="15.75" customHeight="1" x14ac:dyDescent="0.25">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row>
    <row r="741" spans="1:26" ht="15.75" customHeight="1" x14ac:dyDescent="0.25">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row>
    <row r="742" spans="1:26" ht="15.75" customHeight="1" x14ac:dyDescent="0.25">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row>
    <row r="743" spans="1:26" ht="15.75" customHeight="1" x14ac:dyDescent="0.25">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row>
    <row r="744" spans="1:26" ht="15.75" customHeight="1" x14ac:dyDescent="0.25">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row>
    <row r="745" spans="1:26" ht="15.75" customHeight="1" x14ac:dyDescent="0.25">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row>
    <row r="746" spans="1:26" ht="15.75" customHeight="1" x14ac:dyDescent="0.25">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row>
    <row r="747" spans="1:26" ht="15.75" customHeight="1" x14ac:dyDescent="0.25">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row>
    <row r="748" spans="1:26" ht="15.75" customHeight="1" x14ac:dyDescent="0.25">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row>
    <row r="749" spans="1:26" ht="15.75" customHeight="1" x14ac:dyDescent="0.25">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row>
    <row r="750" spans="1:26" ht="15.75" customHeight="1" x14ac:dyDescent="0.25">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row>
    <row r="751" spans="1:26" ht="15.75" customHeight="1" x14ac:dyDescent="0.25">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row>
    <row r="752" spans="1:26" ht="15.75" customHeight="1" x14ac:dyDescent="0.25">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row>
    <row r="753" spans="1:26" ht="15.75" customHeight="1" x14ac:dyDescent="0.25">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row>
    <row r="754" spans="1:26" ht="15.75" customHeight="1" x14ac:dyDescent="0.25">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row>
    <row r="755" spans="1:26" ht="15.75" customHeight="1" x14ac:dyDescent="0.25">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row>
    <row r="756" spans="1:26" ht="15.75" customHeight="1" x14ac:dyDescent="0.25">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row>
    <row r="757" spans="1:26" ht="15.75" customHeight="1" x14ac:dyDescent="0.25">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row>
    <row r="758" spans="1:26" ht="15.75" customHeight="1" x14ac:dyDescent="0.25">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row>
    <row r="759" spans="1:26" ht="15.75" customHeight="1" x14ac:dyDescent="0.25">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row>
    <row r="760" spans="1:26" ht="15.75" customHeight="1" x14ac:dyDescent="0.25">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row>
    <row r="761" spans="1:26" ht="15.75" customHeight="1" x14ac:dyDescent="0.25">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row>
    <row r="762" spans="1:26" ht="15.75" customHeight="1" x14ac:dyDescent="0.25">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row>
    <row r="763" spans="1:26" ht="15.75" customHeight="1" x14ac:dyDescent="0.25">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row>
    <row r="764" spans="1:26" ht="15.75" customHeight="1" x14ac:dyDescent="0.25">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row>
    <row r="765" spans="1:26" ht="15.75" customHeight="1" x14ac:dyDescent="0.25">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row>
    <row r="766" spans="1:26" ht="15.75" customHeight="1" x14ac:dyDescent="0.25">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row>
    <row r="767" spans="1:26" ht="15.75" customHeight="1" x14ac:dyDescent="0.25">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row>
    <row r="768" spans="1:26" ht="15.75" customHeight="1" x14ac:dyDescent="0.25">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row>
    <row r="769" spans="1:26" ht="15.75" customHeight="1" x14ac:dyDescent="0.25">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row>
    <row r="770" spans="1:26" ht="15.75" customHeight="1" x14ac:dyDescent="0.25">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row>
    <row r="771" spans="1:26" ht="15.75" customHeight="1" x14ac:dyDescent="0.25">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row>
    <row r="772" spans="1:26" ht="15.75" customHeight="1" x14ac:dyDescent="0.25">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row>
    <row r="773" spans="1:26" ht="15.75" customHeight="1" x14ac:dyDescent="0.25">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row>
    <row r="774" spans="1:26" ht="15.75" customHeight="1" x14ac:dyDescent="0.25">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row>
    <row r="775" spans="1:26" ht="15.75" customHeight="1" x14ac:dyDescent="0.25">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row>
    <row r="776" spans="1:26" ht="15.75" customHeight="1" x14ac:dyDescent="0.25">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row>
    <row r="777" spans="1:26" ht="15.75" customHeight="1" x14ac:dyDescent="0.25">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row>
    <row r="778" spans="1:26" ht="15.75" customHeight="1" x14ac:dyDescent="0.25">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row>
    <row r="779" spans="1:26" ht="15.75" customHeight="1" x14ac:dyDescent="0.25">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row>
    <row r="780" spans="1:26" ht="15.75" customHeight="1" x14ac:dyDescent="0.25">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row>
    <row r="781" spans="1:26" ht="15.75" customHeight="1" x14ac:dyDescent="0.25">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row>
    <row r="782" spans="1:26" ht="15.75" customHeight="1" x14ac:dyDescent="0.25">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row>
    <row r="783" spans="1:26" ht="15.75" customHeight="1" x14ac:dyDescent="0.25">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row>
    <row r="784" spans="1:26" ht="15.75" customHeight="1" x14ac:dyDescent="0.25">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row>
    <row r="785" spans="1:26" ht="15.75" customHeight="1" x14ac:dyDescent="0.25">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row>
    <row r="786" spans="1:26" ht="15.75" customHeight="1" x14ac:dyDescent="0.25">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row>
    <row r="787" spans="1:26" ht="15.75" customHeight="1" x14ac:dyDescent="0.25">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row>
    <row r="788" spans="1:26" ht="15.75" customHeight="1" x14ac:dyDescent="0.25">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row>
    <row r="789" spans="1:26" ht="15.75" customHeight="1" x14ac:dyDescent="0.25">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row>
    <row r="790" spans="1:26" ht="15.75" customHeight="1" x14ac:dyDescent="0.25">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row>
    <row r="791" spans="1:26" ht="15.75" customHeight="1" x14ac:dyDescent="0.25">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row>
    <row r="792" spans="1:26" ht="15.75" customHeight="1" x14ac:dyDescent="0.25">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row>
    <row r="793" spans="1:26" ht="15.75" customHeight="1" x14ac:dyDescent="0.25">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row>
    <row r="794" spans="1:26" ht="15.75" customHeight="1" x14ac:dyDescent="0.25">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row>
    <row r="795" spans="1:26" ht="15.75" customHeight="1" x14ac:dyDescent="0.25">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row>
    <row r="796" spans="1:26" ht="15.75" customHeight="1" x14ac:dyDescent="0.25">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row>
    <row r="797" spans="1:26" ht="15.75" customHeight="1" x14ac:dyDescent="0.25">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row>
    <row r="798" spans="1:26" ht="15.75" customHeight="1" x14ac:dyDescent="0.25">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row>
    <row r="799" spans="1:26" ht="15.75" customHeight="1" x14ac:dyDescent="0.25">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row>
    <row r="800" spans="1:26" ht="15.75" customHeight="1" x14ac:dyDescent="0.25">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row>
    <row r="801" spans="1:26" ht="15.75" customHeight="1" x14ac:dyDescent="0.25">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row>
    <row r="802" spans="1:26" ht="15.75" customHeight="1" x14ac:dyDescent="0.25">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row>
    <row r="803" spans="1:26" ht="15.75" customHeight="1" x14ac:dyDescent="0.25">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row>
    <row r="804" spans="1:26" ht="15.75" customHeight="1" x14ac:dyDescent="0.25">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row>
    <row r="805" spans="1:26" ht="15.75" customHeight="1" x14ac:dyDescent="0.25">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row>
    <row r="806" spans="1:26" ht="15.75" customHeight="1" x14ac:dyDescent="0.25">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row>
    <row r="807" spans="1:26" ht="15.75" customHeight="1" x14ac:dyDescent="0.25">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row>
    <row r="808" spans="1:26" ht="15.75" customHeight="1" x14ac:dyDescent="0.25">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row>
    <row r="809" spans="1:26" ht="15.75" customHeight="1" x14ac:dyDescent="0.25">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row>
    <row r="810" spans="1:26" ht="15.75" customHeight="1" x14ac:dyDescent="0.25">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row>
    <row r="811" spans="1:26" ht="15.75" customHeight="1" x14ac:dyDescent="0.25">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row>
    <row r="812" spans="1:26" ht="15.75" customHeight="1" x14ac:dyDescent="0.25">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row>
    <row r="813" spans="1:26" ht="15.75" customHeight="1" x14ac:dyDescent="0.25">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row>
    <row r="814" spans="1:26" ht="15.75" customHeight="1" x14ac:dyDescent="0.25">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row>
    <row r="815" spans="1:26" ht="15.75" customHeight="1" x14ac:dyDescent="0.25">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row>
    <row r="816" spans="1:26" ht="15.75" customHeight="1" x14ac:dyDescent="0.25">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row>
    <row r="817" spans="1:26" ht="15.75" customHeight="1" x14ac:dyDescent="0.25">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row>
    <row r="818" spans="1:26" ht="15.75" customHeight="1" x14ac:dyDescent="0.25">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row>
    <row r="819" spans="1:26" ht="15.75" customHeight="1" x14ac:dyDescent="0.25">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row>
    <row r="820" spans="1:26" ht="15.75" customHeight="1" x14ac:dyDescent="0.25">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row>
    <row r="821" spans="1:26" ht="15.75" customHeight="1" x14ac:dyDescent="0.25">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row>
    <row r="822" spans="1:26" ht="15.75" customHeight="1" x14ac:dyDescent="0.25">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row>
    <row r="823" spans="1:26" ht="15.75" customHeight="1" x14ac:dyDescent="0.25">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row>
    <row r="824" spans="1:26" ht="15.75" customHeight="1" x14ac:dyDescent="0.25">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row>
    <row r="825" spans="1:26" ht="15.75" customHeight="1" x14ac:dyDescent="0.25">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row>
    <row r="826" spans="1:26" ht="15.75" customHeight="1" x14ac:dyDescent="0.25">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row>
    <row r="827" spans="1:26" ht="15.75" customHeight="1" x14ac:dyDescent="0.25">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row>
    <row r="828" spans="1:26" ht="15.75" customHeight="1" x14ac:dyDescent="0.25">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row>
    <row r="829" spans="1:26" ht="15.75" customHeight="1" x14ac:dyDescent="0.25">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row>
    <row r="830" spans="1:26" ht="15.75" customHeight="1" x14ac:dyDescent="0.25">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row>
    <row r="831" spans="1:26" ht="15.75" customHeight="1" x14ac:dyDescent="0.25">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row>
    <row r="832" spans="1:26" ht="15.75" customHeight="1" x14ac:dyDescent="0.25">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row>
    <row r="833" spans="1:26" ht="15.75" customHeight="1" x14ac:dyDescent="0.25">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row>
    <row r="834" spans="1:26" ht="15.75" customHeight="1" x14ac:dyDescent="0.25">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row>
    <row r="835" spans="1:26" ht="15.75" customHeight="1" x14ac:dyDescent="0.25">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row>
    <row r="836" spans="1:26" ht="15.75" customHeight="1" x14ac:dyDescent="0.25">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row>
    <row r="837" spans="1:26" ht="15.75" customHeight="1" x14ac:dyDescent="0.25">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row>
    <row r="838" spans="1:26" ht="15.75" customHeight="1" x14ac:dyDescent="0.25">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row>
    <row r="839" spans="1:26" ht="15.75" customHeight="1" x14ac:dyDescent="0.25">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row>
    <row r="840" spans="1:26" ht="15.75" customHeight="1" x14ac:dyDescent="0.25">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row>
    <row r="841" spans="1:26" ht="15.75" customHeight="1" x14ac:dyDescent="0.25">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row>
    <row r="842" spans="1:26" ht="15.75" customHeight="1" x14ac:dyDescent="0.25">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row>
    <row r="843" spans="1:26" ht="15.75" customHeight="1" x14ac:dyDescent="0.25">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row>
    <row r="844" spans="1:26" ht="15.75" customHeight="1" x14ac:dyDescent="0.25">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row>
    <row r="845" spans="1:26" ht="15.75" customHeight="1" x14ac:dyDescent="0.25">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row>
    <row r="846" spans="1:26" ht="15.75" customHeight="1" x14ac:dyDescent="0.25">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row>
    <row r="847" spans="1:26" ht="15.75" customHeight="1" x14ac:dyDescent="0.25">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row>
    <row r="848" spans="1:26" ht="15.75" customHeight="1" x14ac:dyDescent="0.25">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row>
    <row r="849" spans="1:26" ht="15.75" customHeight="1" x14ac:dyDescent="0.25">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row>
    <row r="850" spans="1:26" ht="15.75" customHeight="1" x14ac:dyDescent="0.25">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row>
    <row r="851" spans="1:26" ht="15.75" customHeight="1" x14ac:dyDescent="0.25">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row>
    <row r="852" spans="1:26" ht="15.75" customHeight="1" x14ac:dyDescent="0.25">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row>
    <row r="853" spans="1:26" ht="15.75" customHeight="1" x14ac:dyDescent="0.25">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row>
    <row r="854" spans="1:26" ht="15.75" customHeight="1" x14ac:dyDescent="0.25">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row>
    <row r="855" spans="1:26" ht="15.75" customHeight="1" x14ac:dyDescent="0.25">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row>
    <row r="856" spans="1:26" ht="15.75" customHeight="1" x14ac:dyDescent="0.25">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row>
    <row r="857" spans="1:26" ht="15.75" customHeight="1" x14ac:dyDescent="0.25">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row>
    <row r="858" spans="1:26" ht="15.75" customHeight="1" x14ac:dyDescent="0.25">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row>
    <row r="859" spans="1:26" ht="15.75" customHeight="1" x14ac:dyDescent="0.25">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row>
    <row r="860" spans="1:26" ht="15.75" customHeight="1" x14ac:dyDescent="0.25">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row>
    <row r="861" spans="1:26" ht="15.75" customHeight="1" x14ac:dyDescent="0.25">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row>
    <row r="862" spans="1:26" ht="15.75" customHeight="1" x14ac:dyDescent="0.25">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row>
    <row r="863" spans="1:26" ht="15.75" customHeight="1" x14ac:dyDescent="0.25">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row>
    <row r="864" spans="1:26" ht="15.75" customHeight="1" x14ac:dyDescent="0.25">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row>
    <row r="865" spans="1:26" ht="15.75" customHeight="1" x14ac:dyDescent="0.25">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row>
    <row r="866" spans="1:26" ht="15.75" customHeight="1" x14ac:dyDescent="0.25">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row>
    <row r="867" spans="1:26" ht="15.75" customHeight="1" x14ac:dyDescent="0.25">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row>
    <row r="868" spans="1:26" ht="15.75" customHeight="1" x14ac:dyDescent="0.25">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row>
    <row r="869" spans="1:26" ht="15.75" customHeight="1" x14ac:dyDescent="0.25">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row>
    <row r="870" spans="1:26" ht="15.75" customHeight="1" x14ac:dyDescent="0.25">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row>
    <row r="871" spans="1:26" ht="15.75" customHeight="1" x14ac:dyDescent="0.25">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row>
    <row r="872" spans="1:26" ht="15.75" customHeight="1" x14ac:dyDescent="0.25">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row>
    <row r="873" spans="1:26" ht="15.75" customHeight="1" x14ac:dyDescent="0.25">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row>
    <row r="874" spans="1:26" ht="15.75" customHeight="1" x14ac:dyDescent="0.25">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row>
    <row r="875" spans="1:26" ht="15.75" customHeight="1" x14ac:dyDescent="0.25">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row>
    <row r="876" spans="1:26" ht="15.75" customHeight="1" x14ac:dyDescent="0.25">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row>
    <row r="877" spans="1:26" ht="15.75" customHeight="1" x14ac:dyDescent="0.25">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row>
    <row r="878" spans="1:26" ht="15.75" customHeight="1" x14ac:dyDescent="0.25">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row>
    <row r="879" spans="1:26" ht="15.75" customHeight="1" x14ac:dyDescent="0.25">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row>
    <row r="880" spans="1:26" ht="15.75" customHeight="1" x14ac:dyDescent="0.25">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row>
    <row r="881" spans="1:26" ht="15.75" customHeight="1" x14ac:dyDescent="0.25">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row>
    <row r="882" spans="1:26" ht="15.75" customHeight="1" x14ac:dyDescent="0.25">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row>
    <row r="883" spans="1:26" ht="15.75" customHeight="1" x14ac:dyDescent="0.25">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row>
    <row r="884" spans="1:26" ht="15.75" customHeight="1" x14ac:dyDescent="0.25">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row>
    <row r="885" spans="1:26" ht="15.75" customHeight="1" x14ac:dyDescent="0.25">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row>
    <row r="886" spans="1:26" ht="15.75" customHeight="1" x14ac:dyDescent="0.25">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row>
    <row r="887" spans="1:26" ht="15.75" customHeight="1" x14ac:dyDescent="0.25">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row>
    <row r="888" spans="1:26" ht="15.75" customHeight="1" x14ac:dyDescent="0.25">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row>
    <row r="889" spans="1:26" ht="15.75" customHeight="1" x14ac:dyDescent="0.25">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row>
    <row r="890" spans="1:26" ht="15.75" customHeight="1" x14ac:dyDescent="0.25">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row>
    <row r="891" spans="1:26" ht="15.75" customHeight="1" x14ac:dyDescent="0.25">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row>
    <row r="892" spans="1:26" ht="15.75" customHeight="1" x14ac:dyDescent="0.25">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row>
    <row r="893" spans="1:26" ht="15.75" customHeight="1" x14ac:dyDescent="0.25">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row>
    <row r="894" spans="1:26" ht="15.75" customHeight="1" x14ac:dyDescent="0.25">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row>
    <row r="895" spans="1:26" ht="15.75" customHeight="1" x14ac:dyDescent="0.25">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row>
    <row r="896" spans="1:26" ht="15.75" customHeight="1" x14ac:dyDescent="0.25">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row>
    <row r="897" spans="1:26" ht="15.75" customHeight="1" x14ac:dyDescent="0.25">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row>
    <row r="898" spans="1:26" ht="15.75" customHeight="1" x14ac:dyDescent="0.25">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row>
    <row r="899" spans="1:26" ht="15.75" customHeight="1" x14ac:dyDescent="0.25">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row>
    <row r="900" spans="1:26" ht="15.75" customHeight="1" x14ac:dyDescent="0.25">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row>
    <row r="901" spans="1:26" ht="15.75" customHeight="1" x14ac:dyDescent="0.25">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row>
    <row r="902" spans="1:26" ht="15.75" customHeight="1" x14ac:dyDescent="0.25">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row>
    <row r="903" spans="1:26" ht="15.75" customHeight="1" x14ac:dyDescent="0.25">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row>
    <row r="904" spans="1:26" ht="15.75" customHeight="1" x14ac:dyDescent="0.25">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row>
    <row r="905" spans="1:26" ht="15.75" customHeight="1" x14ac:dyDescent="0.25">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row>
    <row r="906" spans="1:26" ht="15.75" customHeight="1" x14ac:dyDescent="0.25">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row>
    <row r="907" spans="1:26" ht="15.75" customHeight="1" x14ac:dyDescent="0.25">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row>
    <row r="908" spans="1:26" ht="15.75" customHeight="1" x14ac:dyDescent="0.25">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row>
    <row r="909" spans="1:26" ht="15.75" customHeight="1" x14ac:dyDescent="0.25">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row>
    <row r="910" spans="1:26" ht="15.75" customHeight="1" x14ac:dyDescent="0.25">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row>
    <row r="911" spans="1:26" ht="15.75" customHeight="1" x14ac:dyDescent="0.25">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row>
    <row r="912" spans="1:26" ht="15.75" customHeight="1" x14ac:dyDescent="0.25">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row>
    <row r="913" spans="1:26" ht="15.75" customHeight="1" x14ac:dyDescent="0.25">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row>
    <row r="914" spans="1:26" ht="15.75" customHeight="1" x14ac:dyDescent="0.25">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row>
    <row r="915" spans="1:26" ht="15.75" customHeight="1" x14ac:dyDescent="0.25">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row>
    <row r="916" spans="1:26" ht="15.75" customHeight="1" x14ac:dyDescent="0.25">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row>
    <row r="917" spans="1:26" ht="15.75" customHeight="1" x14ac:dyDescent="0.25">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row>
    <row r="918" spans="1:26" ht="15.75" customHeight="1" x14ac:dyDescent="0.25">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row>
    <row r="919" spans="1:26" ht="15.75" customHeight="1" x14ac:dyDescent="0.25">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row>
    <row r="920" spans="1:26" ht="15.75" customHeight="1" x14ac:dyDescent="0.25">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row>
    <row r="921" spans="1:26" ht="15.75" customHeight="1" x14ac:dyDescent="0.25">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row>
    <row r="922" spans="1:26" ht="15.75" customHeight="1" x14ac:dyDescent="0.25">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row>
    <row r="923" spans="1:26" ht="15.75" customHeight="1" x14ac:dyDescent="0.25">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row>
    <row r="924" spans="1:26" ht="15.75" customHeight="1" x14ac:dyDescent="0.25">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row>
    <row r="925" spans="1:26" ht="15.75" customHeight="1" x14ac:dyDescent="0.25">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row>
    <row r="926" spans="1:26" ht="15.75" customHeight="1" x14ac:dyDescent="0.25">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row>
    <row r="927" spans="1:26" ht="15.75" customHeight="1" x14ac:dyDescent="0.25">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row>
    <row r="928" spans="1:26" ht="15.75" customHeight="1" x14ac:dyDescent="0.25">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row>
    <row r="929" spans="1:26" ht="15.75" customHeight="1" x14ac:dyDescent="0.25">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row>
    <row r="930" spans="1:26" ht="15.75" customHeight="1" x14ac:dyDescent="0.25">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row>
    <row r="931" spans="1:26" ht="15.75" customHeight="1" x14ac:dyDescent="0.25">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row>
    <row r="932" spans="1:26" ht="15.75" customHeight="1" x14ac:dyDescent="0.25">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row>
    <row r="933" spans="1:26" ht="15.75" customHeight="1" x14ac:dyDescent="0.25">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row>
    <row r="934" spans="1:26" ht="15.75" customHeight="1" x14ac:dyDescent="0.25">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row>
    <row r="935" spans="1:26" ht="15.75" customHeight="1" x14ac:dyDescent="0.25">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row>
    <row r="936" spans="1:26" ht="15.75" customHeight="1" x14ac:dyDescent="0.25">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row>
    <row r="937" spans="1:26" ht="15.75" customHeight="1" x14ac:dyDescent="0.25">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row>
    <row r="938" spans="1:26" ht="15.75" customHeight="1" x14ac:dyDescent="0.25">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row>
    <row r="939" spans="1:26" ht="15.75" customHeight="1" x14ac:dyDescent="0.25">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row>
    <row r="940" spans="1:26" ht="15.75" customHeight="1" x14ac:dyDescent="0.25">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row>
    <row r="941" spans="1:26" ht="15.75" customHeight="1" x14ac:dyDescent="0.25">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row>
    <row r="942" spans="1:26" ht="15.75" customHeight="1" x14ac:dyDescent="0.25">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row>
    <row r="943" spans="1:26" ht="15.75" customHeight="1" x14ac:dyDescent="0.25">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row>
    <row r="944" spans="1:26" ht="15.75" customHeight="1" x14ac:dyDescent="0.25">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row>
    <row r="945" spans="1:26" ht="15.75" customHeight="1" x14ac:dyDescent="0.25">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row>
    <row r="946" spans="1:26" ht="15.75" customHeight="1" x14ac:dyDescent="0.25">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row>
    <row r="947" spans="1:26" ht="15.75" customHeight="1" x14ac:dyDescent="0.25">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row>
    <row r="948" spans="1:26" ht="15.75" customHeight="1" x14ac:dyDescent="0.25">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row>
    <row r="949" spans="1:26" ht="15.75" customHeight="1" x14ac:dyDescent="0.25">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row>
    <row r="950" spans="1:26" ht="15.75" customHeight="1" x14ac:dyDescent="0.25">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row>
    <row r="951" spans="1:26" ht="15.75" customHeight="1" x14ac:dyDescent="0.25">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row>
    <row r="952" spans="1:26" ht="15.75" customHeight="1" x14ac:dyDescent="0.25">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row>
    <row r="953" spans="1:26" ht="15.75" customHeight="1" x14ac:dyDescent="0.25">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row>
    <row r="954" spans="1:26" ht="15.75" customHeight="1" x14ac:dyDescent="0.25">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row>
    <row r="955" spans="1:26" ht="15.75" customHeight="1" x14ac:dyDescent="0.25">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row>
    <row r="956" spans="1:26" ht="15.75" customHeight="1" x14ac:dyDescent="0.25">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row>
    <row r="957" spans="1:26" ht="15.75" customHeight="1" x14ac:dyDescent="0.25">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row>
    <row r="958" spans="1:26" ht="15.75" customHeight="1" x14ac:dyDescent="0.25">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row>
    <row r="959" spans="1:26" ht="15.75" customHeight="1" x14ac:dyDescent="0.25">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row>
    <row r="960" spans="1:26" ht="15.75" customHeight="1" x14ac:dyDescent="0.25">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row>
    <row r="961" spans="1:26" ht="15.75" customHeight="1" x14ac:dyDescent="0.25">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row>
    <row r="962" spans="1:26" ht="15.75" customHeight="1" x14ac:dyDescent="0.25">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row>
    <row r="963" spans="1:26" ht="15.75" customHeight="1" x14ac:dyDescent="0.25">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row>
    <row r="964" spans="1:26" ht="15.75" customHeight="1" x14ac:dyDescent="0.25">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row>
    <row r="965" spans="1:26" ht="15.75" customHeight="1" x14ac:dyDescent="0.25">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row>
    <row r="966" spans="1:26" ht="15.75" customHeight="1" x14ac:dyDescent="0.25">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row>
    <row r="967" spans="1:26" ht="15.75" customHeight="1" x14ac:dyDescent="0.25">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row>
    <row r="968" spans="1:26" ht="15.75" customHeight="1" x14ac:dyDescent="0.25">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row>
    <row r="969" spans="1:26" ht="15.75" customHeight="1" x14ac:dyDescent="0.25">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row>
    <row r="970" spans="1:26" ht="15.75" customHeight="1" x14ac:dyDescent="0.25">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row>
    <row r="971" spans="1:26" ht="15.75" customHeight="1" x14ac:dyDescent="0.25">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row>
    <row r="972" spans="1:26" ht="15.75" customHeight="1" x14ac:dyDescent="0.25">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row>
    <row r="973" spans="1:26" ht="15.75" customHeight="1" x14ac:dyDescent="0.25">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row>
    <row r="974" spans="1:26" ht="15.75" customHeight="1" x14ac:dyDescent="0.25">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row>
    <row r="975" spans="1:26" ht="15.75" customHeight="1" x14ac:dyDescent="0.25">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row>
    <row r="976" spans="1:26" ht="15.75" customHeight="1" x14ac:dyDescent="0.25">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row>
    <row r="977" spans="1:26" ht="15.75" customHeight="1" x14ac:dyDescent="0.25">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row>
    <row r="978" spans="1:26" ht="15.75" customHeight="1" x14ac:dyDescent="0.25">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row>
    <row r="979" spans="1:26" ht="15.75" customHeight="1" x14ac:dyDescent="0.25">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row>
    <row r="980" spans="1:26" ht="15.75" customHeight="1" x14ac:dyDescent="0.25">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row>
    <row r="981" spans="1:26" ht="15.75" customHeight="1" x14ac:dyDescent="0.25">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row>
    <row r="982" spans="1:26" ht="15.75" customHeight="1" x14ac:dyDescent="0.25">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row>
    <row r="983" spans="1:26" ht="15.75" customHeight="1" x14ac:dyDescent="0.25">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row>
  </sheetData>
  <mergeCells count="92">
    <mergeCell ref="E20:G20"/>
    <mergeCell ref="D28:E29"/>
    <mergeCell ref="D24:I24"/>
    <mergeCell ref="D25:E25"/>
    <mergeCell ref="F25:G25"/>
    <mergeCell ref="H25:I25"/>
    <mergeCell ref="D26:E27"/>
    <mergeCell ref="F26:G27"/>
    <mergeCell ref="F28:G28"/>
    <mergeCell ref="H28:I28"/>
    <mergeCell ref="H26:I26"/>
    <mergeCell ref="B4:B7"/>
    <mergeCell ref="C24:C33"/>
    <mergeCell ref="H10:I10"/>
    <mergeCell ref="E8:G8"/>
    <mergeCell ref="H8:I8"/>
    <mergeCell ref="E18:G18"/>
    <mergeCell ref="H18:I18"/>
    <mergeCell ref="E19:G19"/>
    <mergeCell ref="H19:I19"/>
    <mergeCell ref="D30:E31"/>
    <mergeCell ref="F30:G31"/>
    <mergeCell ref="H30:I31"/>
    <mergeCell ref="H20:I20"/>
    <mergeCell ref="E21:G21"/>
    <mergeCell ref="H21:I21"/>
    <mergeCell ref="D23:I23"/>
    <mergeCell ref="A50:A51"/>
    <mergeCell ref="B50:B51"/>
    <mergeCell ref="C50:C51"/>
    <mergeCell ref="D36:E36"/>
    <mergeCell ref="D37:E37"/>
    <mergeCell ref="D38:R38"/>
    <mergeCell ref="K39:L39"/>
    <mergeCell ref="M39:N39"/>
    <mergeCell ref="O39:P39"/>
    <mergeCell ref="Q39:R39"/>
    <mergeCell ref="A47:A49"/>
    <mergeCell ref="B47:B49"/>
    <mergeCell ref="C47:C49"/>
    <mergeCell ref="B37:B46"/>
    <mergeCell ref="C44:C46"/>
    <mergeCell ref="A37:A46"/>
    <mergeCell ref="D3:E3"/>
    <mergeCell ref="D5:E5"/>
    <mergeCell ref="D6:E6"/>
    <mergeCell ref="D7:E7"/>
    <mergeCell ref="D4:E4"/>
    <mergeCell ref="A52:A67"/>
    <mergeCell ref="B52:B67"/>
    <mergeCell ref="C52:C67"/>
    <mergeCell ref="D52:D53"/>
    <mergeCell ref="E52:F52"/>
    <mergeCell ref="J8:K8"/>
    <mergeCell ref="E9:G9"/>
    <mergeCell ref="H9:I9"/>
    <mergeCell ref="E10:G10"/>
    <mergeCell ref="E17:G17"/>
    <mergeCell ref="H17:I17"/>
    <mergeCell ref="H16:I16"/>
    <mergeCell ref="E14:G14"/>
    <mergeCell ref="H14:I14"/>
    <mergeCell ref="E15:G15"/>
    <mergeCell ref="H15:I15"/>
    <mergeCell ref="E16:G16"/>
    <mergeCell ref="K52:L52"/>
    <mergeCell ref="D44:H44"/>
    <mergeCell ref="D47:I47"/>
    <mergeCell ref="G52:H52"/>
    <mergeCell ref="D32:E33"/>
    <mergeCell ref="D35:E35"/>
    <mergeCell ref="F34:J34"/>
    <mergeCell ref="F32:G32"/>
    <mergeCell ref="H32:I32"/>
    <mergeCell ref="I39:J39"/>
    <mergeCell ref="I52:J52"/>
    <mergeCell ref="A4:A7"/>
    <mergeCell ref="C38:C43"/>
    <mergeCell ref="D39:D40"/>
    <mergeCell ref="E39:F39"/>
    <mergeCell ref="G39:H39"/>
    <mergeCell ref="H13:I13"/>
    <mergeCell ref="E11:G11"/>
    <mergeCell ref="H11:I11"/>
    <mergeCell ref="E12:G12"/>
    <mergeCell ref="H12:I12"/>
    <mergeCell ref="E13:G13"/>
    <mergeCell ref="A8:A21"/>
    <mergeCell ref="B8:B21"/>
    <mergeCell ref="C8:C21"/>
    <mergeCell ref="A24:A33"/>
    <mergeCell ref="B24:B33"/>
  </mergeCells>
  <pageMargins left="0.7" right="0.7" top="0.75" bottom="0.75" header="0" footer="0"/>
  <pageSetup paperSize="9" scale="44" fitToHeight="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workbookViewId="0">
      <selection activeCell="H26" sqref="H26"/>
    </sheetView>
  </sheetViews>
  <sheetFormatPr defaultRowHeight="15" x14ac:dyDescent="0.25"/>
  <cols>
    <col min="2" max="2" width="30.5703125" bestFit="1" customWidth="1"/>
    <col min="3" max="3" width="30.5703125" style="249" customWidth="1"/>
    <col min="4" max="5" width="10.140625" bestFit="1" customWidth="1"/>
    <col min="6" max="6" width="10.140625" style="249" customWidth="1"/>
    <col min="7" max="8" width="10.140625" bestFit="1" customWidth="1"/>
    <col min="9" max="9" width="10.28515625" bestFit="1" customWidth="1"/>
    <col min="10" max="10" width="10.140625" bestFit="1" customWidth="1"/>
  </cols>
  <sheetData>
    <row r="1" spans="1:12" s="249" customFormat="1" x14ac:dyDescent="0.25">
      <c r="C1" s="259" t="s">
        <v>825</v>
      </c>
      <c r="D1" s="739" t="s">
        <v>725</v>
      </c>
      <c r="E1" s="739"/>
      <c r="F1" s="739"/>
      <c r="G1" s="736" t="s">
        <v>726</v>
      </c>
      <c r="H1" s="737"/>
      <c r="I1" s="738" t="s">
        <v>727</v>
      </c>
      <c r="J1" s="738"/>
      <c r="K1" s="259" t="s">
        <v>728</v>
      </c>
      <c r="L1" s="259" t="s">
        <v>252</v>
      </c>
    </row>
    <row r="2" spans="1:12" x14ac:dyDescent="0.25">
      <c r="D2" s="265">
        <v>43466</v>
      </c>
      <c r="E2" s="265">
        <v>43831</v>
      </c>
      <c r="F2" s="265">
        <v>44197</v>
      </c>
      <c r="G2" s="265">
        <f>D2</f>
        <v>43466</v>
      </c>
      <c r="H2" s="265">
        <f>E2</f>
        <v>43831</v>
      </c>
      <c r="I2" s="265">
        <f>G2</f>
        <v>43466</v>
      </c>
      <c r="J2" s="265">
        <f>H2</f>
        <v>43831</v>
      </c>
      <c r="K2">
        <v>2019</v>
      </c>
      <c r="L2">
        <v>2019</v>
      </c>
    </row>
    <row r="3" spans="1:12" x14ac:dyDescent="0.25">
      <c r="A3">
        <v>1</v>
      </c>
      <c r="B3" s="259" t="s">
        <v>729</v>
      </c>
      <c r="C3" s="259"/>
      <c r="D3">
        <v>352</v>
      </c>
      <c r="E3">
        <v>368</v>
      </c>
      <c r="F3" s="266"/>
      <c r="G3">
        <v>198</v>
      </c>
      <c r="H3">
        <v>198</v>
      </c>
      <c r="I3">
        <v>60</v>
      </c>
      <c r="J3">
        <v>60</v>
      </c>
      <c r="K3">
        <f>4+2+2+1+1</f>
        <v>10</v>
      </c>
      <c r="L3">
        <v>5</v>
      </c>
    </row>
    <row r="4" spans="1:12" x14ac:dyDescent="0.25">
      <c r="A4">
        <v>2</v>
      </c>
      <c r="B4" s="259" t="s">
        <v>730</v>
      </c>
      <c r="C4" s="259">
        <v>567.5</v>
      </c>
      <c r="D4">
        <v>1386</v>
      </c>
      <c r="E4">
        <v>1361</v>
      </c>
      <c r="F4" s="266"/>
      <c r="G4">
        <v>771</v>
      </c>
      <c r="H4">
        <v>738</v>
      </c>
      <c r="I4">
        <v>576</v>
      </c>
      <c r="J4">
        <v>645</v>
      </c>
      <c r="K4">
        <v>28</v>
      </c>
      <c r="L4">
        <v>7</v>
      </c>
    </row>
    <row r="5" spans="1:12" x14ac:dyDescent="0.25">
      <c r="A5">
        <v>3</v>
      </c>
      <c r="B5" s="259" t="s">
        <v>731</v>
      </c>
      <c r="C5" s="259"/>
      <c r="D5">
        <v>723</v>
      </c>
      <c r="E5">
        <v>686</v>
      </c>
      <c r="F5" s="266"/>
      <c r="G5">
        <v>408</v>
      </c>
      <c r="H5">
        <v>398</v>
      </c>
      <c r="I5">
        <v>141</v>
      </c>
      <c r="J5">
        <v>137</v>
      </c>
      <c r="K5">
        <v>24</v>
      </c>
      <c r="L5">
        <v>4</v>
      </c>
    </row>
    <row r="6" spans="1:12" x14ac:dyDescent="0.25">
      <c r="A6">
        <v>4</v>
      </c>
      <c r="B6" s="259" t="s">
        <v>732</v>
      </c>
      <c r="C6" s="259"/>
      <c r="D6">
        <v>435</v>
      </c>
      <c r="E6">
        <v>424</v>
      </c>
      <c r="F6" s="266"/>
      <c r="G6">
        <v>211</v>
      </c>
      <c r="H6">
        <v>211</v>
      </c>
      <c r="I6">
        <v>115</v>
      </c>
      <c r="J6">
        <v>126</v>
      </c>
      <c r="K6">
        <v>14</v>
      </c>
      <c r="L6">
        <v>2</v>
      </c>
    </row>
    <row r="7" spans="1:12" x14ac:dyDescent="0.25">
      <c r="A7">
        <v>5</v>
      </c>
      <c r="B7" s="259" t="s">
        <v>733</v>
      </c>
      <c r="C7" s="259"/>
      <c r="D7">
        <v>587</v>
      </c>
      <c r="E7">
        <v>549</v>
      </c>
      <c r="F7" s="266"/>
      <c r="G7">
        <v>373</v>
      </c>
      <c r="H7">
        <v>341</v>
      </c>
      <c r="I7">
        <v>178</v>
      </c>
      <c r="J7">
        <v>180</v>
      </c>
      <c r="K7">
        <v>13</v>
      </c>
      <c r="L7">
        <v>5</v>
      </c>
    </row>
    <row r="8" spans="1:12" x14ac:dyDescent="0.25">
      <c r="A8">
        <v>6</v>
      </c>
      <c r="B8" s="259" t="s">
        <v>734</v>
      </c>
      <c r="C8" s="259"/>
      <c r="D8">
        <v>267</v>
      </c>
      <c r="E8">
        <v>269</v>
      </c>
      <c r="F8" s="266"/>
      <c r="G8">
        <v>115</v>
      </c>
      <c r="H8">
        <v>130</v>
      </c>
      <c r="I8">
        <v>81</v>
      </c>
      <c r="J8">
        <v>68</v>
      </c>
      <c r="K8">
        <v>8</v>
      </c>
      <c r="L8">
        <v>0</v>
      </c>
    </row>
    <row r="9" spans="1:12" x14ac:dyDescent="0.25">
      <c r="A9">
        <v>7</v>
      </c>
      <c r="B9" s="259" t="s">
        <v>735</v>
      </c>
      <c r="C9" s="259"/>
      <c r="D9">
        <v>693</v>
      </c>
      <c r="E9">
        <v>687</v>
      </c>
      <c r="F9" s="266"/>
      <c r="G9">
        <v>322</v>
      </c>
      <c r="H9">
        <v>302</v>
      </c>
      <c r="I9">
        <v>212</v>
      </c>
      <c r="J9">
        <v>155</v>
      </c>
      <c r="K9">
        <v>18</v>
      </c>
      <c r="L9">
        <v>4</v>
      </c>
    </row>
    <row r="10" spans="1:12" x14ac:dyDescent="0.25">
      <c r="A10">
        <v>8</v>
      </c>
      <c r="B10" s="259" t="s">
        <v>743</v>
      </c>
      <c r="C10" s="259"/>
      <c r="D10">
        <v>239</v>
      </c>
      <c r="E10">
        <v>230</v>
      </c>
      <c r="F10" s="266"/>
      <c r="G10">
        <v>122</v>
      </c>
      <c r="H10">
        <v>118</v>
      </c>
      <c r="I10">
        <v>37</v>
      </c>
      <c r="J10">
        <v>41</v>
      </c>
      <c r="K10">
        <v>7</v>
      </c>
      <c r="L10">
        <v>3</v>
      </c>
    </row>
    <row r="11" spans="1:12" x14ac:dyDescent="0.25">
      <c r="A11">
        <v>9</v>
      </c>
      <c r="B11" s="259" t="s">
        <v>737</v>
      </c>
      <c r="C11" s="259"/>
      <c r="D11">
        <v>428</v>
      </c>
      <c r="E11">
        <v>429</v>
      </c>
      <c r="F11" s="266"/>
      <c r="G11">
        <v>262</v>
      </c>
      <c r="H11">
        <v>237</v>
      </c>
      <c r="I11">
        <v>83</v>
      </c>
      <c r="J11">
        <v>71</v>
      </c>
      <c r="K11">
        <v>11</v>
      </c>
      <c r="L11">
        <v>4</v>
      </c>
    </row>
    <row r="12" spans="1:12" x14ac:dyDescent="0.25">
      <c r="A12">
        <v>10</v>
      </c>
      <c r="B12" s="259" t="s">
        <v>738</v>
      </c>
      <c r="C12" s="259"/>
      <c r="D12">
        <v>201</v>
      </c>
      <c r="E12">
        <v>186</v>
      </c>
      <c r="F12" s="266"/>
      <c r="G12">
        <v>102</v>
      </c>
      <c r="H12">
        <v>95</v>
      </c>
      <c r="I12">
        <v>41</v>
      </c>
      <c r="J12">
        <v>40</v>
      </c>
      <c r="K12">
        <v>6</v>
      </c>
      <c r="L12">
        <v>0</v>
      </c>
    </row>
    <row r="13" spans="1:12" x14ac:dyDescent="0.25">
      <c r="A13">
        <v>11</v>
      </c>
      <c r="B13" s="259" t="s">
        <v>739</v>
      </c>
      <c r="C13" s="259"/>
      <c r="D13">
        <v>488</v>
      </c>
      <c r="E13">
        <v>457</v>
      </c>
      <c r="F13" s="266"/>
      <c r="G13">
        <v>280</v>
      </c>
      <c r="H13">
        <v>265</v>
      </c>
      <c r="I13">
        <v>75</v>
      </c>
      <c r="J13">
        <v>73</v>
      </c>
      <c r="K13">
        <v>9</v>
      </c>
      <c r="L13">
        <v>5</v>
      </c>
    </row>
    <row r="14" spans="1:12" x14ac:dyDescent="0.25">
      <c r="A14">
        <v>12</v>
      </c>
      <c r="B14" s="259" t="s">
        <v>740</v>
      </c>
      <c r="C14" s="259"/>
      <c r="F14" s="249">
        <f>532+26+27</f>
        <v>585</v>
      </c>
      <c r="G14" s="340"/>
      <c r="H14" s="340"/>
      <c r="I14" s="340"/>
      <c r="J14" s="340"/>
    </row>
    <row r="15" spans="1:12" x14ac:dyDescent="0.25">
      <c r="A15">
        <v>13</v>
      </c>
      <c r="B15" s="259" t="s">
        <v>741</v>
      </c>
      <c r="C15" s="259"/>
      <c r="F15" s="249">
        <f>578+32+440+2</f>
        <v>1052</v>
      </c>
      <c r="G15" s="340"/>
      <c r="H15" s="340"/>
      <c r="I15" s="340"/>
      <c r="J15" s="340"/>
    </row>
    <row r="16" spans="1:12" x14ac:dyDescent="0.25">
      <c r="A16">
        <v>14</v>
      </c>
      <c r="B16" s="259" t="s">
        <v>742</v>
      </c>
      <c r="C16" s="259"/>
      <c r="F16" s="249">
        <f>426+204+61</f>
        <v>691</v>
      </c>
      <c r="G16" s="340"/>
      <c r="H16" s="340"/>
      <c r="I16" s="340"/>
      <c r="J16" s="340"/>
    </row>
    <row r="17" spans="1:12" x14ac:dyDescent="0.25">
      <c r="A17">
        <v>15</v>
      </c>
      <c r="B17" s="259" t="s">
        <v>744</v>
      </c>
      <c r="C17" s="259"/>
      <c r="F17" s="249">
        <v>517</v>
      </c>
      <c r="G17" s="340"/>
      <c r="H17" s="340"/>
      <c r="I17" s="340"/>
      <c r="J17" s="340"/>
    </row>
    <row r="18" spans="1:12" x14ac:dyDescent="0.25">
      <c r="A18">
        <v>16</v>
      </c>
      <c r="B18" s="259" t="s">
        <v>745</v>
      </c>
      <c r="C18" s="259"/>
      <c r="D18">
        <v>12571</v>
      </c>
      <c r="E18">
        <v>12539</v>
      </c>
      <c r="F18" s="249">
        <v>12813</v>
      </c>
      <c r="G18" s="340"/>
      <c r="H18" s="340"/>
      <c r="I18" s="340"/>
      <c r="J18" s="340"/>
      <c r="K18">
        <v>176</v>
      </c>
      <c r="L18">
        <v>71</v>
      </c>
    </row>
    <row r="19" spans="1:12" x14ac:dyDescent="0.25">
      <c r="D19" s="267">
        <f>SUM(D3:D18)</f>
        <v>18370</v>
      </c>
      <c r="E19" s="267">
        <f>SUM(E3:E18)+40</f>
        <v>18225</v>
      </c>
      <c r="F19" s="267">
        <v>21244</v>
      </c>
    </row>
  </sheetData>
  <mergeCells count="3">
    <mergeCell ref="G1:H1"/>
    <mergeCell ref="I1:J1"/>
    <mergeCell ref="D1:F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G34"/>
  <sheetViews>
    <sheetView workbookViewId="0">
      <selection activeCell="E34" sqref="E34"/>
    </sheetView>
  </sheetViews>
  <sheetFormatPr defaultColWidth="14.42578125" defaultRowHeight="15" customHeight="1" x14ac:dyDescent="0.25"/>
  <cols>
    <col min="1" max="1" width="9.140625" customWidth="1"/>
    <col min="2" max="2" width="53.85546875" customWidth="1"/>
    <col min="3" max="3" width="42.85546875" customWidth="1"/>
    <col min="4" max="4" width="68.7109375" style="249" customWidth="1"/>
    <col min="5" max="5" width="26.28515625" customWidth="1"/>
    <col min="6" max="7" width="9.140625" customWidth="1"/>
  </cols>
  <sheetData>
    <row r="1" spans="1:7" x14ac:dyDescent="0.25">
      <c r="A1" s="56" t="s">
        <v>308</v>
      </c>
      <c r="B1" s="32"/>
      <c r="C1" s="32"/>
      <c r="D1" s="263"/>
      <c r="E1" s="32"/>
      <c r="F1" s="57"/>
      <c r="G1" s="57"/>
    </row>
    <row r="2" spans="1:7" x14ac:dyDescent="0.25">
      <c r="A2" s="56"/>
      <c r="B2" s="32"/>
      <c r="C2" s="32"/>
      <c r="D2" s="263"/>
      <c r="E2" s="32"/>
      <c r="F2" s="57"/>
      <c r="G2" s="57"/>
    </row>
    <row r="3" spans="1:7" x14ac:dyDescent="0.25">
      <c r="A3" s="125" t="s">
        <v>98</v>
      </c>
      <c r="B3" s="126" t="s">
        <v>176</v>
      </c>
      <c r="C3" s="126" t="s">
        <v>158</v>
      </c>
      <c r="D3" s="127" t="s">
        <v>177</v>
      </c>
      <c r="F3" s="57"/>
      <c r="G3" s="57"/>
    </row>
    <row r="4" spans="1:7" x14ac:dyDescent="0.25">
      <c r="A4" s="651">
        <v>1</v>
      </c>
      <c r="B4" s="567" t="s">
        <v>36</v>
      </c>
      <c r="C4" s="75" t="s">
        <v>309</v>
      </c>
      <c r="D4" s="498" t="s">
        <v>1412</v>
      </c>
      <c r="F4" s="57"/>
      <c r="G4" s="57"/>
    </row>
    <row r="5" spans="1:7" ht="25.5" x14ac:dyDescent="0.25">
      <c r="A5" s="557"/>
      <c r="B5" s="557"/>
      <c r="C5" s="122" t="s">
        <v>310</v>
      </c>
      <c r="D5" s="128">
        <v>140</v>
      </c>
      <c r="F5" s="61"/>
      <c r="G5" s="61"/>
    </row>
    <row r="6" spans="1:7" ht="60" customHeight="1" x14ac:dyDescent="0.25">
      <c r="A6" s="680">
        <v>2</v>
      </c>
      <c r="B6" s="680" t="s">
        <v>37</v>
      </c>
      <c r="C6" s="105" t="s">
        <v>311</v>
      </c>
      <c r="D6" s="128">
        <v>53</v>
      </c>
      <c r="E6" s="342"/>
      <c r="F6" s="61"/>
      <c r="G6" s="61"/>
    </row>
    <row r="7" spans="1:7" ht="15.75" thickBot="1" x14ac:dyDescent="0.3">
      <c r="A7" s="556"/>
      <c r="B7" s="556"/>
      <c r="C7" s="105" t="s">
        <v>312</v>
      </c>
      <c r="D7" s="128" t="s">
        <v>1413</v>
      </c>
      <c r="E7" s="293"/>
      <c r="F7" s="61"/>
      <c r="G7" s="61"/>
    </row>
    <row r="8" spans="1:7" ht="15.75" thickBot="1" x14ac:dyDescent="0.3">
      <c r="A8" s="556"/>
      <c r="B8" s="556"/>
      <c r="C8" s="105" t="s">
        <v>313</v>
      </c>
      <c r="D8" s="295">
        <v>87</v>
      </c>
      <c r="F8" s="61"/>
      <c r="G8" s="61"/>
    </row>
    <row r="9" spans="1:7" x14ac:dyDescent="0.25">
      <c r="A9" s="556"/>
      <c r="B9" s="556"/>
      <c r="C9" s="129" t="s">
        <v>314</v>
      </c>
      <c r="D9" s="128">
        <f>140-D8</f>
        <v>53</v>
      </c>
      <c r="F9" s="61"/>
      <c r="G9" s="61"/>
    </row>
    <row r="10" spans="1:7" x14ac:dyDescent="0.25">
      <c r="A10" s="556"/>
      <c r="B10" s="556"/>
      <c r="C10" s="129" t="s">
        <v>315</v>
      </c>
      <c r="D10" s="128">
        <v>0</v>
      </c>
      <c r="F10" s="61"/>
      <c r="G10" s="61"/>
    </row>
    <row r="11" spans="1:7" x14ac:dyDescent="0.25">
      <c r="A11" s="556"/>
      <c r="B11" s="556"/>
      <c r="C11" s="129" t="s">
        <v>316</v>
      </c>
      <c r="D11" s="128">
        <v>1</v>
      </c>
      <c r="F11" s="61"/>
      <c r="G11" s="61"/>
    </row>
    <row r="12" spans="1:7" x14ac:dyDescent="0.25">
      <c r="A12" s="556"/>
      <c r="B12" s="556"/>
      <c r="C12" s="129" t="s">
        <v>317</v>
      </c>
      <c r="D12" s="128">
        <v>37</v>
      </c>
      <c r="F12" s="61"/>
      <c r="G12" s="61"/>
    </row>
    <row r="13" spans="1:7" x14ac:dyDescent="0.25">
      <c r="A13" s="557"/>
      <c r="B13" s="557"/>
      <c r="C13" s="129" t="s">
        <v>318</v>
      </c>
      <c r="D13" s="128">
        <v>140</v>
      </c>
      <c r="F13" s="61"/>
      <c r="G13" s="61"/>
    </row>
    <row r="14" spans="1:7" x14ac:dyDescent="0.25">
      <c r="A14" s="130" t="s">
        <v>319</v>
      </c>
      <c r="B14" s="61"/>
      <c r="C14" s="61"/>
      <c r="D14" s="61"/>
      <c r="E14" s="61"/>
      <c r="F14" s="61"/>
      <c r="G14" s="61"/>
    </row>
    <row r="15" spans="1:7" ht="19.5" customHeight="1" x14ac:dyDescent="0.25">
      <c r="A15" s="131" t="s">
        <v>320</v>
      </c>
      <c r="B15" s="132"/>
      <c r="C15" s="132"/>
      <c r="D15" s="251"/>
      <c r="E15" s="132"/>
      <c r="F15" s="61"/>
      <c r="G15" s="61"/>
    </row>
    <row r="16" spans="1:7" x14ac:dyDescent="0.25">
      <c r="A16" s="740" t="s">
        <v>321</v>
      </c>
      <c r="B16" s="741"/>
      <c r="C16" s="741"/>
      <c r="D16" s="741"/>
      <c r="E16" s="741"/>
      <c r="F16" s="61"/>
      <c r="G16" s="61"/>
    </row>
    <row r="17" spans="1:7" ht="15.75" x14ac:dyDescent="0.25">
      <c r="A17" s="319" t="s">
        <v>98</v>
      </c>
      <c r="B17" s="308" t="s">
        <v>679</v>
      </c>
      <c r="C17" s="308" t="s">
        <v>680</v>
      </c>
      <c r="D17" s="308" t="s">
        <v>322</v>
      </c>
      <c r="E17" s="320" t="s">
        <v>1162</v>
      </c>
      <c r="F17" s="57"/>
      <c r="G17" s="57"/>
    </row>
    <row r="18" spans="1:7" ht="33" customHeight="1" x14ac:dyDescent="0.25">
      <c r="A18" s="315">
        <v>1</v>
      </c>
      <c r="B18" s="262" t="s">
        <v>701</v>
      </c>
      <c r="C18" s="304" t="s">
        <v>702</v>
      </c>
      <c r="D18" s="304" t="s">
        <v>921</v>
      </c>
      <c r="E18" s="318">
        <v>650</v>
      </c>
      <c r="F18" s="57"/>
      <c r="G18" s="57"/>
    </row>
    <row r="19" spans="1:7" ht="33" customHeight="1" x14ac:dyDescent="0.25">
      <c r="A19" s="315">
        <v>2</v>
      </c>
      <c r="B19" s="262" t="s">
        <v>681</v>
      </c>
      <c r="C19" s="304" t="s">
        <v>682</v>
      </c>
      <c r="D19" s="304" t="s">
        <v>706</v>
      </c>
      <c r="E19" s="318">
        <v>600</v>
      </c>
      <c r="F19" s="57"/>
      <c r="G19" s="57"/>
    </row>
    <row r="20" spans="1:7" ht="31.5" x14ac:dyDescent="0.25">
      <c r="A20" s="315">
        <v>3</v>
      </c>
      <c r="B20" s="262" t="s">
        <v>683</v>
      </c>
      <c r="C20" s="304" t="s">
        <v>684</v>
      </c>
      <c r="D20" s="304" t="s">
        <v>706</v>
      </c>
      <c r="E20" s="318">
        <v>460</v>
      </c>
      <c r="F20" s="57"/>
      <c r="G20" s="57"/>
    </row>
    <row r="21" spans="1:7" ht="33" customHeight="1" x14ac:dyDescent="0.25">
      <c r="A21" s="316">
        <v>4</v>
      </c>
      <c r="B21" s="305" t="s">
        <v>703</v>
      </c>
      <c r="C21" s="304" t="s">
        <v>923</v>
      </c>
      <c r="D21" s="321" t="s">
        <v>922</v>
      </c>
      <c r="E21" s="318">
        <v>366</v>
      </c>
      <c r="F21" s="57"/>
      <c r="G21" s="57"/>
    </row>
    <row r="22" spans="1:7" ht="33" customHeight="1" x14ac:dyDescent="0.25">
      <c r="A22" s="317">
        <v>5</v>
      </c>
      <c r="B22" s="306" t="s">
        <v>692</v>
      </c>
      <c r="C22" s="304" t="s">
        <v>715</v>
      </c>
      <c r="D22" s="323" t="s">
        <v>714</v>
      </c>
      <c r="E22" s="318">
        <v>355</v>
      </c>
      <c r="F22" s="57"/>
      <c r="G22" s="57"/>
    </row>
    <row r="23" spans="1:7" ht="48.75" customHeight="1" x14ac:dyDescent="0.25">
      <c r="A23" s="315">
        <v>6</v>
      </c>
      <c r="B23" s="262" t="s">
        <v>685</v>
      </c>
      <c r="C23" s="304" t="s">
        <v>686</v>
      </c>
      <c r="D23" s="304" t="s">
        <v>707</v>
      </c>
      <c r="E23" s="318">
        <v>250</v>
      </c>
      <c r="F23" s="57"/>
      <c r="G23" s="57"/>
    </row>
    <row r="24" spans="1:7" ht="33" customHeight="1" x14ac:dyDescent="0.25">
      <c r="A24" s="315">
        <v>7</v>
      </c>
      <c r="B24" s="262" t="s">
        <v>704</v>
      </c>
      <c r="C24" s="304" t="s">
        <v>687</v>
      </c>
      <c r="D24" s="261" t="s">
        <v>708</v>
      </c>
      <c r="E24" s="318">
        <v>215</v>
      </c>
      <c r="F24" s="57"/>
      <c r="G24" s="57"/>
    </row>
    <row r="25" spans="1:7" ht="33" customHeight="1" x14ac:dyDescent="0.25">
      <c r="A25" s="315">
        <v>8</v>
      </c>
      <c r="B25" s="305" t="s">
        <v>705</v>
      </c>
      <c r="C25" s="304" t="s">
        <v>697</v>
      </c>
      <c r="D25" s="307" t="s">
        <v>722</v>
      </c>
      <c r="E25" s="318">
        <v>199</v>
      </c>
      <c r="F25" s="57"/>
      <c r="G25" s="57"/>
    </row>
    <row r="26" spans="1:7" ht="33" customHeight="1" x14ac:dyDescent="0.25">
      <c r="A26" s="315">
        <v>9</v>
      </c>
      <c r="B26" s="306" t="s">
        <v>690</v>
      </c>
      <c r="C26" s="304" t="s">
        <v>691</v>
      </c>
      <c r="D26" s="323" t="s">
        <v>710</v>
      </c>
      <c r="E26" s="318">
        <v>140</v>
      </c>
      <c r="F26" s="57"/>
      <c r="G26" s="57"/>
    </row>
    <row r="27" spans="1:7" ht="60.75" customHeight="1" x14ac:dyDescent="0.25">
      <c r="A27" s="317">
        <v>10</v>
      </c>
      <c r="B27" s="262" t="s">
        <v>711</v>
      </c>
      <c r="C27" s="304" t="s">
        <v>713</v>
      </c>
      <c r="D27" s="261" t="s">
        <v>712</v>
      </c>
      <c r="E27" s="318">
        <v>130</v>
      </c>
      <c r="F27" s="57"/>
      <c r="G27" s="57"/>
    </row>
    <row r="28" spans="1:7" ht="15.75" x14ac:dyDescent="0.25">
      <c r="A28" s="315">
        <v>11</v>
      </c>
      <c r="B28" s="262" t="s">
        <v>694</v>
      </c>
      <c r="C28" s="304" t="s">
        <v>695</v>
      </c>
      <c r="D28" s="304" t="s">
        <v>718</v>
      </c>
      <c r="E28" s="318">
        <v>82</v>
      </c>
      <c r="F28" s="57"/>
      <c r="G28" s="57"/>
    </row>
    <row r="29" spans="1:7" ht="47.25" x14ac:dyDescent="0.25">
      <c r="A29" s="315">
        <v>12</v>
      </c>
      <c r="B29" s="262" t="s">
        <v>693</v>
      </c>
      <c r="C29" s="304" t="s">
        <v>717</v>
      </c>
      <c r="D29" s="304" t="s">
        <v>716</v>
      </c>
      <c r="E29" s="318">
        <v>74</v>
      </c>
      <c r="F29" s="57"/>
      <c r="G29" s="57"/>
    </row>
    <row r="30" spans="1:7" ht="47.25" x14ac:dyDescent="0.25">
      <c r="A30" s="315">
        <v>13</v>
      </c>
      <c r="B30" s="262" t="s">
        <v>699</v>
      </c>
      <c r="C30" s="304" t="s">
        <v>724</v>
      </c>
      <c r="D30" s="304" t="s">
        <v>919</v>
      </c>
      <c r="E30" s="318">
        <v>54</v>
      </c>
      <c r="F30" s="57"/>
      <c r="G30" s="57"/>
    </row>
    <row r="31" spans="1:7" ht="15.75" customHeight="1" x14ac:dyDescent="0.25">
      <c r="A31" s="316">
        <v>14</v>
      </c>
      <c r="B31" s="305" t="s">
        <v>688</v>
      </c>
      <c r="C31" s="304" t="s">
        <v>689</v>
      </c>
      <c r="D31" s="321" t="s">
        <v>709</v>
      </c>
      <c r="E31" s="318">
        <v>48</v>
      </c>
      <c r="F31" s="57"/>
      <c r="G31" s="57"/>
    </row>
    <row r="32" spans="1:7" ht="15.75" customHeight="1" x14ac:dyDescent="0.25">
      <c r="A32" s="317">
        <v>15</v>
      </c>
      <c r="B32" s="306" t="s">
        <v>696</v>
      </c>
      <c r="C32" s="304" t="s">
        <v>721</v>
      </c>
      <c r="D32" s="323" t="s">
        <v>719</v>
      </c>
      <c r="E32" s="318">
        <v>47</v>
      </c>
      <c r="F32" s="57"/>
      <c r="G32" s="57"/>
    </row>
    <row r="33" spans="1:7" ht="47.25" x14ac:dyDescent="0.25">
      <c r="A33" s="315">
        <v>16</v>
      </c>
      <c r="B33" s="262" t="s">
        <v>698</v>
      </c>
      <c r="C33" s="304" t="s">
        <v>724</v>
      </c>
      <c r="D33" s="304" t="s">
        <v>723</v>
      </c>
      <c r="E33" s="318">
        <v>30</v>
      </c>
      <c r="F33" s="57"/>
      <c r="G33" s="57"/>
    </row>
    <row r="34" spans="1:7" ht="47.25" x14ac:dyDescent="0.25">
      <c r="A34" s="316">
        <v>17</v>
      </c>
      <c r="B34" s="305" t="s">
        <v>700</v>
      </c>
      <c r="C34" s="321" t="s">
        <v>724</v>
      </c>
      <c r="D34" s="321" t="s">
        <v>920</v>
      </c>
      <c r="E34" s="322" t="s">
        <v>1412</v>
      </c>
      <c r="F34" s="57"/>
      <c r="G34" s="57"/>
    </row>
  </sheetData>
  <mergeCells count="5">
    <mergeCell ref="A4:A5"/>
    <mergeCell ref="B4:B5"/>
    <mergeCell ref="A6:A13"/>
    <mergeCell ref="B6:B13"/>
    <mergeCell ref="A16:E16"/>
  </mergeCells>
  <pageMargins left="0.7" right="0.7" top="0.75" bottom="0.75" header="0" footer="0"/>
  <pageSetup scale="55" fitToHeight="0" orientation="landscape"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22</vt:i4>
      </vt:variant>
    </vt:vector>
  </HeadingPairs>
  <TitlesOfParts>
    <vt:vector size="22" baseType="lpstr">
      <vt:lpstr>Навігація документом</vt:lpstr>
      <vt:lpstr>Загальна характеристика громади</vt:lpstr>
      <vt:lpstr>1.0. Опис громади</vt:lpstr>
      <vt:lpstr>2.0. М.Економічне Середовище</vt:lpstr>
      <vt:lpstr>3.0 Населення</vt:lpstr>
      <vt:lpstr>4.2 зайнятість</vt:lpstr>
      <vt:lpstr>4.0. Трудові ресурси</vt:lpstr>
      <vt:lpstr>4.1 насел</vt:lpstr>
      <vt:lpstr>5.0.Ринки</vt:lpstr>
      <vt:lpstr>6.0.Економічна база</vt:lpstr>
      <vt:lpstr>7.0.Інфраструктура</vt:lpstr>
      <vt:lpstr>8.0.Комунікації та ком.послуги</vt:lpstr>
      <vt:lpstr>9.0.Середовище</vt:lpstr>
      <vt:lpstr>10.0.Життя в громаді</vt:lpstr>
      <vt:lpstr>11.0.Професійні послуги</vt:lpstr>
      <vt:lpstr>12.0.Соціальний капітал</vt:lpstr>
      <vt:lpstr>13.0.Місцеве самоврядування</vt:lpstr>
      <vt:lpstr>14.0.Податки</vt:lpstr>
      <vt:lpstr>15.0.Громадські організації в О</vt:lpstr>
      <vt:lpstr>16.0.Природні ресурси</vt:lpstr>
      <vt:lpstr>17.0.Статегія розвитку ТГ</vt:lpstr>
      <vt:lpstr>18.0. SWOT аналіз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argb</dc:creator>
  <cp:lastModifiedBy>Пользователь</cp:lastModifiedBy>
  <cp:lastPrinted>2021-07-12T13:56:57Z</cp:lastPrinted>
  <dcterms:created xsi:type="dcterms:W3CDTF">2021-03-02T15:11:23Z</dcterms:created>
  <dcterms:modified xsi:type="dcterms:W3CDTF">2022-01-19T07:14:57Z</dcterms:modified>
</cp:coreProperties>
</file>